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J:\産業振興部\会員共済課\労働保険\労働保険事務組合\★年度更新\R4年度年度更新\賃等Excelデータ・Google\建設業\元請工事【有り】\"/>
    </mc:Choice>
  </mc:AlternateContent>
  <xr:revisionPtr revIDLastSave="0" documentId="13_ncr:1_{A48CFF5C-ADE9-4701-9795-665DEC75C63B}" xr6:coauthVersionLast="36" xr6:coauthVersionMax="36" xr10:uidLastSave="{00000000-0000-0000-0000-000000000000}"/>
  <bookViews>
    <workbookView xWindow="5700" yWindow="1572" windowWidth="21600" windowHeight="11388" activeTab="2" xr2:uid="{00000000-000D-0000-FFFF-FFFF00000000}"/>
  </bookViews>
  <sheets>
    <sheet name="記入例（報告書）" sheetId="11" r:id="rId1"/>
    <sheet name="記入例（総括表）" sheetId="10" r:id="rId2"/>
    <sheet name="報告書" sheetId="7" r:id="rId3"/>
    <sheet name="報告書別紙" sheetId="9" r:id="rId4"/>
    <sheet name="総括表" sheetId="8" r:id="rId5"/>
  </sheets>
  <definedNames>
    <definedName name="_xlnm.Print_Area" localSheetId="1">'記入例（総括表）'!$A$2:$S$36</definedName>
    <definedName name="_xlnm.Print_Area" localSheetId="0">'記入例（報告書）'!$A$2:$U$32</definedName>
    <definedName name="_xlnm.Print_Area" localSheetId="4">総括表!$A$2:$S$36</definedName>
    <definedName name="_xlnm.Print_Area" localSheetId="2">報告書!$A$2:$U$32</definedName>
    <definedName name="_xlnm.Print_Area" localSheetId="3">報告書別紙!$A$2:$U$31</definedName>
  </definedNames>
  <calcPr calcId="191029"/>
</workbook>
</file>

<file path=xl/calcChain.xml><?xml version="1.0" encoding="utf-8"?>
<calcChain xmlns="http://schemas.openxmlformats.org/spreadsheetml/2006/main">
  <c r="F14" i="8" l="1"/>
  <c r="F28" i="8" l="1"/>
  <c r="F24" i="8"/>
  <c r="F22" i="8"/>
  <c r="F20" i="8"/>
  <c r="F16" i="8"/>
  <c r="F35" i="10"/>
  <c r="E35" i="10"/>
  <c r="D35" i="10"/>
  <c r="R10" i="10"/>
  <c r="Q7" i="10"/>
  <c r="O7" i="10"/>
  <c r="E8" i="10"/>
  <c r="D7" i="10"/>
  <c r="K36" i="10" s="1"/>
  <c r="D6" i="10"/>
  <c r="K35" i="10" s="1"/>
  <c r="D4" i="10"/>
  <c r="D3" i="10"/>
  <c r="F22" i="10"/>
  <c r="L22" i="10" s="1"/>
  <c r="F20" i="10"/>
  <c r="L20" i="10" s="1"/>
  <c r="R20" i="11"/>
  <c r="P20" i="11"/>
  <c r="O20" i="11"/>
  <c r="N20" i="11"/>
  <c r="L20" i="11"/>
  <c r="R18" i="11"/>
  <c r="P18" i="11"/>
  <c r="A18" i="11"/>
  <c r="Q18" i="11" s="1"/>
  <c r="R16" i="11"/>
  <c r="P16" i="11"/>
  <c r="A16" i="11"/>
  <c r="Q16" i="11" s="1"/>
  <c r="P14" i="11"/>
  <c r="A14" i="11"/>
  <c r="Q14" i="11" s="1"/>
  <c r="P12" i="11"/>
  <c r="A12" i="11"/>
  <c r="Q12" i="11" s="1"/>
  <c r="R12" i="11" s="1"/>
  <c r="P10" i="11"/>
  <c r="A10" i="11"/>
  <c r="Q10" i="11" s="1"/>
  <c r="A27" i="10"/>
  <c r="A21" i="10"/>
  <c r="A19" i="10"/>
  <c r="A17" i="10"/>
  <c r="N15" i="10"/>
  <c r="A15" i="10"/>
  <c r="A13" i="10"/>
  <c r="A11" i="10"/>
  <c r="O27" i="9"/>
  <c r="N27" i="9"/>
  <c r="O24" i="9"/>
  <c r="N24" i="9"/>
  <c r="L24" i="9"/>
  <c r="L7" i="9"/>
  <c r="I7" i="9"/>
  <c r="A22" i="9"/>
  <c r="Q22" i="9" s="1"/>
  <c r="A20" i="9"/>
  <c r="Q20" i="9" s="1"/>
  <c r="A18" i="9"/>
  <c r="Q18" i="9" s="1"/>
  <c r="A16" i="9"/>
  <c r="Q16" i="9" s="1"/>
  <c r="R16" i="9" s="1"/>
  <c r="A14" i="9"/>
  <c r="Q14" i="9" s="1"/>
  <c r="A12" i="9"/>
  <c r="Q12" i="9" s="1"/>
  <c r="R12" i="9" s="1"/>
  <c r="P16" i="9"/>
  <c r="P14" i="9"/>
  <c r="P12" i="9"/>
  <c r="P22" i="9"/>
  <c r="P20" i="9"/>
  <c r="P18" i="9"/>
  <c r="P10" i="9"/>
  <c r="P24" i="9" s="1"/>
  <c r="A10" i="9"/>
  <c r="Q10" i="9" s="1"/>
  <c r="F35" i="8"/>
  <c r="E35" i="8"/>
  <c r="D35" i="8"/>
  <c r="E8" i="8"/>
  <c r="D3" i="8"/>
  <c r="D7" i="8"/>
  <c r="K36" i="8" s="1"/>
  <c r="D6" i="8"/>
  <c r="K35" i="8" s="1"/>
  <c r="R10" i="8"/>
  <c r="Q7" i="8"/>
  <c r="O7" i="8"/>
  <c r="D4" i="8"/>
  <c r="A27" i="8"/>
  <c r="A21" i="8"/>
  <c r="A19" i="8"/>
  <c r="A17" i="8"/>
  <c r="N15" i="8"/>
  <c r="A15" i="8"/>
  <c r="A13" i="8"/>
  <c r="A11" i="8"/>
  <c r="F29" i="10" l="1"/>
  <c r="R10" i="11"/>
  <c r="L29" i="10"/>
  <c r="R14" i="9"/>
  <c r="R20" i="9"/>
  <c r="R18" i="9"/>
  <c r="R22" i="9"/>
  <c r="R10" i="9"/>
  <c r="R24" i="9" s="1"/>
  <c r="A10" i="7"/>
  <c r="L20" i="7"/>
  <c r="L27" i="9" s="1"/>
  <c r="O20" i="7"/>
  <c r="N20" i="7"/>
  <c r="P18" i="7"/>
  <c r="A18" i="7"/>
  <c r="Q18" i="7" s="1"/>
  <c r="R18" i="7" s="1"/>
  <c r="P16" i="7"/>
  <c r="A16" i="7"/>
  <c r="Q16" i="7" s="1"/>
  <c r="R16" i="7" s="1"/>
  <c r="P14" i="7"/>
  <c r="A14" i="7"/>
  <c r="Q14" i="7" s="1"/>
  <c r="P12" i="7"/>
  <c r="A12" i="7"/>
  <c r="Q12" i="7" s="1"/>
  <c r="R12" i="7" s="1"/>
  <c r="P10" i="7"/>
  <c r="Q10" i="7" l="1"/>
  <c r="L20" i="8"/>
  <c r="L16" i="8"/>
  <c r="L22" i="8"/>
  <c r="L24" i="8"/>
  <c r="L28" i="8"/>
  <c r="R10" i="7"/>
  <c r="R20" i="7" s="1"/>
  <c r="R27" i="9" s="1"/>
  <c r="R14" i="7"/>
  <c r="P20" i="7"/>
  <c r="P27" i="9" s="1"/>
  <c r="L14" i="8" l="1"/>
  <c r="L29" i="8" s="1"/>
  <c r="F29" i="8"/>
</calcChain>
</file>

<file path=xl/sharedStrings.xml><?xml version="1.0" encoding="utf-8"?>
<sst xmlns="http://schemas.openxmlformats.org/spreadsheetml/2006/main" count="312" uniqueCount="131">
  <si>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</si>
  <si>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</si>
  <si>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</si>
  <si>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</si>
  <si>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</si>
  <si>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</si>
  <si>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</si>
  <si>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</si>
  <si>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</si>
  <si>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</si>
  <si>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R3</t>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</si>
  <si>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</si>
  <si>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</si>
  <si>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</si>
  <si>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</si>
  <si>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</si>
  <si>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</si>
  <si>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</si>
  <si>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</si>
  <si>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</si>
  <si>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</si>
  <si>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</si>
  <si>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</si>
  <si>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</si>
  <si>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</si>
  <si>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</si>
  <si>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</si>
  <si>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</si>
  <si>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</si>
  <si>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</si>
  <si>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静岡労働局労働保険特別会計歳入徴収官　殿</t>
    <rPh sb="0" eb="2">
      <t>シズオカ</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</si>
  <si>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</si>
  <si>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</si>
  <si>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</si>
  <si>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</si>
  <si>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</si>
  <si>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</si>
  <si>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浜松市中区東伊場</t>
    <rPh sb="0" eb="3">
      <t>ハママツシ</t>
    </rPh>
    <rPh sb="3" eb="5">
      <t>ナカク</t>
    </rPh>
    <rPh sb="5" eb="8">
      <t>ヒガシイバ</t>
    </rPh>
    <phoneticPr fontId="3"/>
  </si>
  <si>
    <t>浜松市中区板屋町</t>
    <rPh sb="0" eb="3">
      <t>ハママツシ</t>
    </rPh>
    <rPh sb="3" eb="5">
      <t>ナカク</t>
    </rPh>
    <rPh sb="5" eb="8">
      <t>イタヤマチ</t>
    </rPh>
    <phoneticPr fontId="3"/>
  </si>
  <si>
    <t>浜松市東区大瀬町</t>
    <rPh sb="0" eb="3">
      <t>ハママツシ</t>
    </rPh>
    <rPh sb="3" eb="5">
      <t>ヒガシク</t>
    </rPh>
    <rPh sb="5" eb="7">
      <t>オオセ</t>
    </rPh>
    <rPh sb="7" eb="8">
      <t>マチ</t>
    </rPh>
    <phoneticPr fontId="3"/>
  </si>
  <si>
    <t>R4</t>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</si>
  <si>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</si>
  <si>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</si>
  <si>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</si>
  <si>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</si>
  <si>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</si>
  <si>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組機様式第８号</t>
    <phoneticPr fontId="12"/>
  </si>
  <si>
    <t>〒</t>
    <phoneticPr fontId="12"/>
  </si>
  <si>
    <t>労働保険等</t>
    <rPh sb="0" eb="2">
      <t>ロウドウ</t>
    </rPh>
    <rPh sb="2" eb="4">
      <t>ホケン</t>
    </rPh>
    <rPh sb="4" eb="5">
      <t>トウ</t>
    </rPh>
    <phoneticPr fontId="12"/>
  </si>
  <si>
    <t>一括有期事業総括表</t>
    <rPh sb="0" eb="6">
      <t>イッカツユウキジギョウ</t>
    </rPh>
    <rPh sb="6" eb="9">
      <t>ソウカツヒョウ</t>
    </rPh>
    <phoneticPr fontId="12"/>
  </si>
  <si>
    <t>住所</t>
    <phoneticPr fontId="12"/>
  </si>
  <si>
    <t>算定基礎賃金等の報告</t>
    <rPh sb="0" eb="4">
      <t>サンテイキソ</t>
    </rPh>
    <rPh sb="4" eb="6">
      <t>チンギン</t>
    </rPh>
    <rPh sb="6" eb="7">
      <t>トウ</t>
    </rPh>
    <rPh sb="8" eb="10">
      <t>ホウコク</t>
    </rPh>
    <phoneticPr fontId="12"/>
  </si>
  <si>
    <t>労働保険番号</t>
    <rPh sb="0" eb="4">
      <t>ロウドウホケン</t>
    </rPh>
    <rPh sb="4" eb="6">
      <t>バンゴウ</t>
    </rPh>
    <phoneticPr fontId="12"/>
  </si>
  <si>
    <t>枝番号</t>
    <rPh sb="0" eb="3">
      <t>エダバンゴウ</t>
    </rPh>
    <phoneticPr fontId="12"/>
  </si>
  <si>
    <t>事業主名</t>
  </si>
  <si>
    <t>事業所ＴＥＬ：</t>
    <rPh sb="0" eb="3">
      <t>ジギョウショ</t>
    </rPh>
    <phoneticPr fontId="12"/>
  </si>
  <si>
    <t>業種
番号</t>
    <rPh sb="3" eb="5">
      <t>バンゴウ</t>
    </rPh>
    <phoneticPr fontId="12"/>
  </si>
  <si>
    <t>事業の種類</t>
    <rPh sb="0" eb="2">
      <t>ジギョウ</t>
    </rPh>
    <rPh sb="3" eb="5">
      <t>シュルイ</t>
    </rPh>
    <phoneticPr fontId="12"/>
  </si>
  <si>
    <t>１．請負金額</t>
    <rPh sb="2" eb="4">
      <t>ウケオイ</t>
    </rPh>
    <rPh sb="4" eb="6">
      <t>キンガク</t>
    </rPh>
    <phoneticPr fontId="12"/>
  </si>
  <si>
    <t>労務比率</t>
    <rPh sb="0" eb="2">
      <t>ロウム</t>
    </rPh>
    <rPh sb="2" eb="4">
      <t>ヒリツ</t>
    </rPh>
    <phoneticPr fontId="12"/>
  </si>
  <si>
    <t>２．賃金総額</t>
    <rPh sb="2" eb="4">
      <t>チンギン</t>
    </rPh>
    <rPh sb="4" eb="6">
      <t>ソウガク</t>
    </rPh>
    <phoneticPr fontId="12"/>
  </si>
  <si>
    <t>３．一括有期事業報告書</t>
    <rPh sb="2" eb="8">
      <t>イッカツユウキジギョウ</t>
    </rPh>
    <rPh sb="8" eb="11">
      <t>ホウコクショ</t>
    </rPh>
    <phoneticPr fontId="12"/>
  </si>
  <si>
    <t>31</t>
  </si>
  <si>
    <t>建設業</t>
    <phoneticPr fontId="12"/>
  </si>
  <si>
    <t>水力発電施設
ずい道等新設事業</t>
    <phoneticPr fontId="12"/>
  </si>
  <si>
    <t>４．常時使用労働者数</t>
    <rPh sb="2" eb="4">
      <t>ジョウジ</t>
    </rPh>
    <rPh sb="4" eb="6">
      <t>シヨウ</t>
    </rPh>
    <rPh sb="6" eb="9">
      <t>ロウドウシャ</t>
    </rPh>
    <rPh sb="9" eb="10">
      <t>スウ</t>
    </rPh>
    <phoneticPr fontId="12"/>
  </si>
  <si>
    <t>32</t>
  </si>
  <si>
    <t>道路新設事業</t>
    <phoneticPr fontId="12"/>
  </si>
  <si>
    <t>５．事業の概要</t>
    <rPh sb="2" eb="4">
      <t>ジギョウ</t>
    </rPh>
    <rPh sb="5" eb="7">
      <t>ガイヨウ</t>
    </rPh>
    <phoneticPr fontId="12"/>
  </si>
  <si>
    <t>33</t>
  </si>
  <si>
    <t>舗装工事業</t>
  </si>
  <si>
    <t>６．新年度賃金見込額</t>
    <rPh sb="2" eb="5">
      <t>シンネンド</t>
    </rPh>
    <rPh sb="5" eb="6">
      <t>チン</t>
    </rPh>
    <rPh sb="6" eb="7">
      <t>キン</t>
    </rPh>
    <rPh sb="7" eb="9">
      <t>ミコ</t>
    </rPh>
    <rPh sb="9" eb="10">
      <t>ガク</t>
    </rPh>
    <phoneticPr fontId="12"/>
  </si>
  <si>
    <t>34</t>
  </si>
  <si>
    <t>鉄道又は
軌道新設事業</t>
    <rPh sb="0" eb="2">
      <t>テツドウ</t>
    </rPh>
    <rPh sb="2" eb="3">
      <t>マタ</t>
    </rPh>
    <phoneticPr fontId="12"/>
  </si>
  <si>
    <t>１．前年度と同額</t>
  </si>
  <si>
    <t>２．前年度と変わる</t>
  </si>
  <si>
    <t>35</t>
  </si>
  <si>
    <t>建築事業</t>
    <phoneticPr fontId="12"/>
  </si>
  <si>
    <t>３．委託解除年月日</t>
  </si>
  <si>
    <t>38</t>
  </si>
  <si>
    <t>既設建築物
設備工事業</t>
    <rPh sb="0" eb="5">
      <t>キセツケンチクブツ</t>
    </rPh>
    <phoneticPr fontId="12"/>
  </si>
  <si>
    <t>７．延納の申請</t>
    <rPh sb="2" eb="4">
      <t>エンノウ</t>
    </rPh>
    <rPh sb="5" eb="7">
      <t>シンセイ</t>
    </rPh>
    <phoneticPr fontId="12"/>
  </si>
  <si>
    <t>361</t>
  </si>
  <si>
    <t>36</t>
  </si>
  <si>
    <t>機械装置の
組立又は
据付けの
事業</t>
    <rPh sb="0" eb="2">
      <t>キカイ</t>
    </rPh>
    <rPh sb="2" eb="4">
      <t>ソウチ</t>
    </rPh>
    <rPh sb="6" eb="9">
      <t>クミタテマタ</t>
    </rPh>
    <rPh sb="11" eb="13">
      <t>スエツケ</t>
    </rPh>
    <rPh sb="16" eb="18">
      <t>ジギョウ</t>
    </rPh>
    <phoneticPr fontId="12"/>
  </si>
  <si>
    <t>組立又は
取付け</t>
    <rPh sb="0" eb="3">
      <t>クミタテマタ</t>
    </rPh>
    <rPh sb="5" eb="7">
      <t>トリツケ</t>
    </rPh>
    <phoneticPr fontId="12"/>
  </si>
  <si>
    <t>１．一括納付</t>
  </si>
  <si>
    <t>２．分割(３回)</t>
  </si>
  <si>
    <t>362</t>
  </si>
  <si>
    <t>その他</t>
    <rPh sb="2" eb="3">
      <t>タ</t>
    </rPh>
    <phoneticPr fontId="3"/>
  </si>
  <si>
    <t>37</t>
  </si>
  <si>
    <t>その他の建設事業</t>
    <phoneticPr fontId="12"/>
  </si>
  <si>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</si>
  <si>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</si>
  <si>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</si>
  <si>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12"/>
  </si>
  <si>
    <t>12.
　　希望する
　　基礎日額</t>
    <rPh sb="6" eb="8">
      <t>キボウ</t>
    </rPh>
    <rPh sb="13" eb="17">
      <t>キソニチガク</t>
    </rPh>
    <phoneticPr fontId="12"/>
  </si>
  <si>
    <t>９．特別加入者の氏名</t>
    <rPh sb="2" eb="6">
      <t>トクベツカニュウ</t>
    </rPh>
    <rPh sb="6" eb="7">
      <t>シャ</t>
    </rPh>
    <rPh sb="8" eb="10">
      <t>シメイ</t>
    </rPh>
    <phoneticPr fontId="12"/>
  </si>
  <si>
    <t>10.
　承認済の
　基礎日額</t>
    <rPh sb="5" eb="7">
      <t>ショウニン</t>
    </rPh>
    <rPh sb="7" eb="8">
      <t>スミ</t>
    </rPh>
    <rPh sb="11" eb="13">
      <t>キソ</t>
    </rPh>
    <rPh sb="13" eb="15">
      <t>ニチガク</t>
    </rPh>
    <phoneticPr fontId="3"/>
  </si>
  <si>
    <t>01</t>
    <phoneticPr fontId="12"/>
  </si>
  <si>
    <t>00円</t>
    <rPh sb="2" eb="3">
      <t>エン</t>
    </rPh>
    <phoneticPr fontId="12"/>
  </si>
  <si>
    <t>04</t>
    <phoneticPr fontId="12"/>
  </si>
  <si>
    <t>02</t>
    <phoneticPr fontId="12"/>
  </si>
  <si>
    <t>05</t>
    <phoneticPr fontId="12"/>
  </si>
  <si>
    <t>03</t>
    <phoneticPr fontId="12"/>
  </si>
  <si>
    <t>06</t>
    <phoneticPr fontId="12"/>
  </si>
  <si>
    <t>別途一括有期事業報告書の明細及び算定基礎賃金等を上記のとおり総括して報告します。</t>
    <phoneticPr fontId="12"/>
  </si>
  <si>
    <t>事業主氏名</t>
    <rPh sb="0" eb="2">
      <t>ジギョウ</t>
    </rPh>
    <rPh sb="2" eb="3">
      <t>ヌシ</t>
    </rPh>
    <rPh sb="3" eb="5">
      <t>シメイ</t>
    </rPh>
    <phoneticPr fontId="12"/>
  </si>
  <si>
    <t>静岡労働局労働保険特別会計歳入徴収官 殿</t>
    <rPh sb="0" eb="2">
      <t>シズオカ</t>
    </rPh>
    <phoneticPr fontId="3"/>
  </si>
  <si>
    <t>事業所名</t>
    <rPh sb="0" eb="2">
      <t>ジギョウ</t>
    </rPh>
    <rPh sb="2" eb="3">
      <t>ショ</t>
    </rPh>
    <rPh sb="3" eb="4">
      <t>メイ</t>
    </rPh>
    <phoneticPr fontId="3"/>
  </si>
  <si>
    <t>事業所名</t>
    <rPh sb="2" eb="3">
      <t>ショ</t>
    </rPh>
    <phoneticPr fontId="3"/>
  </si>
  <si>
    <t>事業主名</t>
    <rPh sb="0" eb="3">
      <t>ジギョウヌシ</t>
    </rPh>
    <rPh sb="3" eb="4">
      <t>メイ</t>
    </rPh>
    <phoneticPr fontId="3"/>
  </si>
  <si>
    <t>浜松商工会議所（TEL：053-452-1113）</t>
    <rPh sb="0" eb="7">
      <t>ハママツショウコウカイギショ</t>
    </rPh>
    <phoneticPr fontId="12"/>
  </si>
  <si>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</si>
  <si>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</si>
  <si>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</si>
  <si>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</si>
  <si>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</si>
  <si>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</si>
  <si>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</si>
  <si>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</si>
  <si>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浜松市中区東伊場2-7</t>
    <rPh sb="0" eb="3">
      <t>ハママツシ</t>
    </rPh>
    <rPh sb="3" eb="4">
      <t>ナカ</t>
    </rPh>
    <rPh sb="4" eb="5">
      <t>ク</t>
    </rPh>
    <rPh sb="5" eb="8">
      <t>ヒガシイバ</t>
    </rPh>
    <phoneticPr fontId="3"/>
  </si>
  <si>
    <t>株式会社荒木建築</t>
    <rPh sb="0" eb="4">
      <t>カブシキガイシャ</t>
    </rPh>
    <rPh sb="4" eb="6">
      <t>アラキ</t>
    </rPh>
    <rPh sb="6" eb="8">
      <t>ケンチク</t>
    </rPh>
    <phoneticPr fontId="3"/>
  </si>
  <si>
    <t>代表取締役　荒木太郎</t>
    <phoneticPr fontId="3"/>
  </si>
  <si>
    <t>アラキ タカオ</t>
    <phoneticPr fontId="3"/>
  </si>
  <si>
    <t>アラキ タロウ</t>
    <phoneticPr fontId="3"/>
  </si>
  <si>
    <t>アラキ ヒデキ</t>
    <phoneticPr fontId="3"/>
  </si>
  <si>
    <t>＝</t>
    <phoneticPr fontId="3"/>
  </si>
  <si>
    <t>①．前年度と同額</t>
  </si>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</sst>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DBNum3]000"/>
    <numFmt numFmtId="178" formatCode="0_ "/>
    <numFmt numFmtId="179" formatCode="[DBNum3]0"/>
    <numFmt numFmtId="180" formatCode="#,##0_ "/>
  </numFmts>
  <fonts count="2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1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bottom style="dotted">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9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2" applyFont="1" applyAlignment="1" applyProtection="1"/>
    <xf numFmtId="0" fontId="7" fillId="0" borderId="0" xfId="2" applyFont="1" applyAlignment="1" applyProtection="1">
      <alignment vertical="center"/>
    </xf>
    <xf numFmtId="0" fontId="7" fillId="0" borderId="0" xfId="2" applyFont="1" applyBorder="1" applyAlignment="1" applyProtection="1"/>
    <xf numFmtId="0" fontId="7" fillId="0" borderId="1" xfId="2" applyFont="1" applyBorder="1" applyAlignment="1" applyProtection="1">
      <alignment vertical="center"/>
    </xf>
    <xf numFmtId="0" fontId="7" fillId="0" borderId="2" xfId="2" applyFont="1" applyBorder="1" applyAlignment="1" applyProtection="1">
      <alignment horizontal="right" vertical="center"/>
    </xf>
    <xf numFmtId="0" fontId="7" fillId="0" borderId="0" xfId="2" applyFont="1" applyFill="1" applyBorder="1" applyAlignment="1" applyProtection="1">
      <alignment horizontal="center" vertical="center"/>
    </xf>
    <xf numFmtId="0" fontId="16" fillId="0" borderId="0" xfId="2" applyFont="1" applyFill="1" applyBorder="1" applyAlignment="1" applyProtection="1">
      <alignment vertical="center"/>
    </xf>
    <xf numFmtId="0" fontId="17" fillId="0" borderId="0" xfId="2" applyFont="1" applyAlignment="1" applyProtection="1">
      <alignment vertical="center"/>
    </xf>
    <xf numFmtId="0" fontId="7" fillId="0" borderId="0" xfId="2" applyFont="1" applyAlignment="1" applyProtection="1">
      <alignment horizontal="left" vertical="center"/>
    </xf>
    <xf numFmtId="0" fontId="7" fillId="0" borderId="0" xfId="2" applyFont="1" applyFill="1" applyAlignment="1" applyProtection="1"/>
    <xf numFmtId="0" fontId="7" fillId="0" borderId="1" xfId="2" applyFont="1" applyBorder="1" applyAlignment="1" applyProtection="1">
      <alignment horizontal="center" vertical="center" wrapText="1"/>
    </xf>
    <xf numFmtId="0" fontId="7" fillId="0" borderId="3" xfId="2" applyFont="1" applyBorder="1" applyAlignment="1" applyProtection="1">
      <alignment horizontal="center" wrapText="1"/>
    </xf>
    <xf numFmtId="49" fontId="18" fillId="3" borderId="0" xfId="2" applyNumberFormat="1" applyFont="1" applyFill="1" applyAlignment="1" applyProtection="1"/>
    <xf numFmtId="0" fontId="7" fillId="0" borderId="3" xfId="2" applyFont="1" applyBorder="1" applyAlignment="1" applyProtection="1">
      <alignment vertical="center" wrapText="1"/>
    </xf>
    <xf numFmtId="0" fontId="18" fillId="3" borderId="0" xfId="2" applyFont="1" applyFill="1" applyAlignment="1" applyProtection="1"/>
    <xf numFmtId="0" fontId="7" fillId="0" borderId="0" xfId="2" applyFont="1" applyFill="1" applyBorder="1" applyAlignment="1" applyProtection="1"/>
    <xf numFmtId="0" fontId="7" fillId="0" borderId="0" xfId="2" applyFont="1" applyFill="1" applyBorder="1" applyAlignment="1" applyProtection="1">
      <alignment vertical="center"/>
    </xf>
    <xf numFmtId="0" fontId="9" fillId="0" borderId="19" xfId="2" applyFont="1" applyBorder="1" applyAlignment="1" applyProtection="1">
      <alignment vertical="center" wrapText="1"/>
    </xf>
    <xf numFmtId="49" fontId="7" fillId="0" borderId="0" xfId="2" applyNumberFormat="1" applyFont="1" applyFill="1" applyBorder="1" applyAlignment="1" applyProtection="1"/>
    <xf numFmtId="0" fontId="7" fillId="0" borderId="0" xfId="2" applyFont="1" applyBorder="1" applyAlignment="1" applyProtection="1">
      <alignment vertical="center"/>
    </xf>
    <xf numFmtId="0" fontId="7" fillId="0" borderId="14" xfId="2" applyFont="1" applyBorder="1" applyAlignment="1" applyProtection="1">
      <alignment vertical="center" shrinkToFit="1"/>
    </xf>
    <xf numFmtId="49" fontId="7" fillId="0" borderId="79" xfId="2" applyNumberFormat="1" applyFont="1" applyFill="1" applyBorder="1" applyAlignment="1" applyProtection="1">
      <alignment horizontal="center"/>
    </xf>
    <xf numFmtId="49" fontId="7" fillId="0" borderId="80" xfId="2" applyNumberFormat="1" applyFont="1" applyFill="1" applyBorder="1" applyAlignment="1" applyProtection="1">
      <alignment horizontal="center"/>
    </xf>
    <xf numFmtId="49" fontId="7" fillId="0" borderId="81" xfId="2" applyNumberFormat="1" applyFont="1" applyFill="1" applyBorder="1" applyAlignment="1" applyProtection="1">
      <alignment horizontal="center"/>
    </xf>
    <xf numFmtId="0" fontId="9" fillId="0" borderId="29" xfId="2" applyFont="1" applyBorder="1" applyAlignment="1" applyProtection="1">
      <alignment horizontal="left" vertical="center" wrapText="1"/>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7" fillId="0" borderId="87" xfId="2" applyFont="1" applyBorder="1" applyAlignment="1" applyProtection="1">
      <alignment horizontal="center" wrapText="1"/>
    </xf>
    <xf numFmtId="0" fontId="7" fillId="0" borderId="89" xfId="2" applyFont="1" applyBorder="1" applyAlignment="1" applyProtection="1">
      <alignment horizontal="center" wrapText="1"/>
    </xf>
    <xf numFmtId="0" fontId="7" fillId="0" borderId="100" xfId="2" applyFont="1" applyBorder="1" applyAlignment="1" applyProtection="1">
      <alignment horizontal="center" wrapText="1"/>
    </xf>
    <xf numFmtId="0" fontId="21" fillId="2" borderId="102" xfId="2" applyFont="1" applyFill="1" applyBorder="1" applyAlignment="1" applyProtection="1">
      <alignment horizontal="right" shrinkToFit="1"/>
      <protection locked="0"/>
    </xf>
    <xf numFmtId="0" fontId="21" fillId="2" borderId="89" xfId="2" applyFont="1" applyFill="1" applyBorder="1" applyAlignment="1" applyProtection="1">
      <alignment horizontal="right" shrinkToFit="1"/>
      <protection locked="0"/>
    </xf>
    <xf numFmtId="0" fontId="21" fillId="2" borderId="103" xfId="2" applyFont="1" applyFill="1" applyBorder="1" applyAlignment="1" applyProtection="1">
      <alignment horizontal="right" shrinkToFit="1"/>
      <protection locked="0"/>
    </xf>
    <xf numFmtId="0" fontId="21" fillId="2" borderId="105" xfId="2" applyFont="1" applyFill="1" applyBorder="1" applyAlignment="1" applyProtection="1">
      <alignment horizontal="center" shrinkToFit="1"/>
      <protection locked="0"/>
    </xf>
    <xf numFmtId="0" fontId="21" fillId="2" borderId="107" xfId="2" applyFont="1" applyFill="1" applyBorder="1" applyAlignment="1" applyProtection="1">
      <alignment horizontal="center" shrinkToFit="1"/>
      <protection locked="0"/>
    </xf>
    <xf numFmtId="0" fontId="21" fillId="2" borderId="109" xfId="2" applyFont="1" applyFill="1" applyBorder="1" applyAlignment="1" applyProtection="1">
      <alignment horizontal="center" shrinkToFit="1"/>
      <protection locked="0"/>
    </xf>
    <xf numFmtId="0" fontId="7" fillId="0" borderId="8" xfId="2" applyFont="1" applyBorder="1" applyAlignment="1" applyProtection="1">
      <alignment horizontal="center" wrapText="1"/>
    </xf>
    <xf numFmtId="0" fontId="7" fillId="0" borderId="94" xfId="2" applyFont="1" applyBorder="1" applyAlignment="1" applyProtection="1">
      <alignment horizontal="center" wrapText="1"/>
    </xf>
    <xf numFmtId="0" fontId="7"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4" fillId="0" borderId="53" xfId="0" applyFont="1" applyFill="1" applyBorder="1" applyAlignment="1" applyProtection="1">
      <alignment horizontal="center" vertical="center"/>
    </xf>
    <xf numFmtId="0" fontId="7" fillId="0" borderId="0" xfId="2" applyFont="1" applyFill="1" applyBorder="1" applyAlignment="1" applyProtection="1">
      <alignment horizontal="center" vertical="center" wrapText="1"/>
    </xf>
    <xf numFmtId="0" fontId="7" fillId="0" borderId="39" xfId="2" applyFont="1" applyFill="1" applyBorder="1" applyAlignment="1" applyProtection="1">
      <alignment horizontal="center" vertical="center" wrapText="1"/>
    </xf>
    <xf numFmtId="0" fontId="22" fillId="0" borderId="0" xfId="2" applyFont="1" applyProtection="1">
      <alignment vertical="center"/>
    </xf>
    <xf numFmtId="0" fontId="4" fillId="0" borderId="0" xfId="2" applyFont="1" applyFill="1" applyBorder="1" applyAlignment="1" applyProtection="1">
      <alignment horizontal="center" shrinkToFit="1"/>
    </xf>
    <xf numFmtId="0" fontId="4" fillId="0" borderId="0" xfId="0" applyFont="1" applyFill="1" applyBorder="1" applyAlignment="1" applyProtection="1">
      <alignment horizontal="center"/>
    </xf>
    <xf numFmtId="38" fontId="4" fillId="2" borderId="104" xfId="3" applyFont="1" applyFill="1" applyBorder="1" applyAlignment="1" applyProtection="1">
      <alignment horizontal="right" shrinkToFit="1"/>
      <protection locked="0"/>
    </xf>
    <xf numFmtId="38" fontId="4" fillId="2" borderId="106" xfId="3" applyFont="1" applyFill="1" applyBorder="1" applyAlignment="1" applyProtection="1">
      <alignment horizontal="right" shrinkToFit="1"/>
      <protection locked="0"/>
    </xf>
    <xf numFmtId="38" fontId="4" fillId="2" borderId="108" xfId="3" applyFont="1" applyFill="1" applyBorder="1" applyAlignment="1" applyProtection="1">
      <alignment horizontal="right" shrinkToFit="1"/>
      <protection locked="0"/>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23" fillId="0" borderId="0" xfId="0" applyFont="1" applyFill="1" applyAlignment="1" applyProtection="1">
      <alignment vertical="center"/>
    </xf>
    <xf numFmtId="0" fontId="24" fillId="0" borderId="0" xfId="0" applyFont="1" applyFill="1" applyAlignment="1" applyProtection="1">
      <alignment vertical="center"/>
    </xf>
    <xf numFmtId="0" fontId="24" fillId="0" borderId="0" xfId="0" applyFont="1" applyAlignment="1" applyProtection="1">
      <alignment vertical="center"/>
    </xf>
    <xf numFmtId="0" fontId="10" fillId="2" borderId="90" xfId="2" applyFont="1" applyFill="1" applyBorder="1" applyAlignment="1" applyProtection="1">
      <alignment horizontal="center" vertical="center" shrinkToFit="1"/>
      <protection locked="0"/>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0" fontId="4" fillId="0" borderId="11" xfId="0" applyNumberFormat="1" applyFont="1" applyBorder="1" applyAlignment="1" applyProtection="1">
      <alignment horizontal="center" vertical="center"/>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9" fillId="0" borderId="8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0" fontId="13" fillId="0" borderId="2" xfId="2" applyFont="1" applyFill="1" applyBorder="1" applyAlignment="1" applyProtection="1">
      <alignment horizontal="center" vertical="center" shrinkToFit="1"/>
    </xf>
    <xf numFmtId="0" fontId="13" fillId="0" borderId="3" xfId="2" applyFont="1" applyFill="1" applyBorder="1" applyAlignment="1" applyProtection="1">
      <alignment horizontal="center" vertical="center" shrinkToFit="1"/>
    </xf>
    <xf numFmtId="178" fontId="14" fillId="0" borderId="0" xfId="2" applyNumberFormat="1" applyFont="1" applyBorder="1" applyAlignment="1" applyProtection="1">
      <alignment horizontal="distributed" vertical="center"/>
    </xf>
    <xf numFmtId="0" fontId="15" fillId="0" borderId="0" xfId="2" applyFont="1" applyFill="1" applyBorder="1" applyAlignment="1" applyProtection="1">
      <alignment horizontal="distributed" vertical="center"/>
    </xf>
    <xf numFmtId="0" fontId="7" fillId="0" borderId="61" xfId="2" applyFont="1" applyBorder="1" applyAlignment="1" applyProtection="1">
      <alignment horizontal="center" vertical="center"/>
    </xf>
    <xf numFmtId="0" fontId="7" fillId="0" borderId="62" xfId="2" applyFont="1" applyBorder="1" applyAlignment="1" applyProtection="1">
      <alignment horizontal="center" vertical="center"/>
    </xf>
    <xf numFmtId="0" fontId="7" fillId="0" borderId="63" xfId="2" applyFont="1" applyBorder="1" applyAlignment="1" applyProtection="1">
      <alignment horizontal="center" vertical="center"/>
    </xf>
    <xf numFmtId="0" fontId="7" fillId="0" borderId="64" xfId="2" applyFont="1" applyBorder="1" applyAlignment="1" applyProtection="1">
      <alignment horizontal="center" vertical="center"/>
    </xf>
    <xf numFmtId="0" fontId="13" fillId="0" borderId="62" xfId="2" applyFont="1" applyFill="1" applyBorder="1" applyAlignment="1" applyProtection="1">
      <alignment horizontal="center" vertical="center" wrapText="1"/>
    </xf>
    <xf numFmtId="0" fontId="13" fillId="0" borderId="68" xfId="2" applyFont="1" applyFill="1" applyBorder="1" applyAlignment="1" applyProtection="1">
      <alignment horizontal="center" vertical="center" wrapText="1"/>
    </xf>
    <xf numFmtId="0" fontId="13" fillId="0" borderId="64" xfId="2" applyFont="1" applyFill="1" applyBorder="1" applyAlignment="1" applyProtection="1">
      <alignment horizontal="center" vertical="center" wrapText="1"/>
    </xf>
    <xf numFmtId="0" fontId="13" fillId="0" borderId="69" xfId="2" applyFont="1" applyFill="1" applyBorder="1" applyAlignment="1" applyProtection="1">
      <alignment horizontal="center" vertical="center" wrapText="1"/>
    </xf>
    <xf numFmtId="0" fontId="7" fillId="0" borderId="2" xfId="2" applyFont="1" applyBorder="1" applyAlignment="1" applyProtection="1">
      <alignment horizontal="right" vertical="center"/>
    </xf>
    <xf numFmtId="0" fontId="7" fillId="0" borderId="3" xfId="2" applyFont="1" applyBorder="1" applyAlignment="1" applyProtection="1">
      <alignment horizontal="right" vertical="center"/>
    </xf>
    <xf numFmtId="0" fontId="7" fillId="0" borderId="37" xfId="2" applyFont="1" applyFill="1" applyBorder="1" applyAlignment="1" applyProtection="1">
      <alignment horizontal="center" vertical="center"/>
    </xf>
    <xf numFmtId="0" fontId="7" fillId="0" borderId="59" xfId="2" applyFont="1" applyFill="1" applyBorder="1" applyAlignment="1" applyProtection="1">
      <alignment horizontal="center" vertical="center"/>
    </xf>
    <xf numFmtId="0" fontId="7" fillId="0" borderId="38" xfId="2" applyFont="1" applyFill="1" applyBorder="1" applyAlignment="1" applyProtection="1">
      <alignment horizontal="center" vertical="center"/>
    </xf>
    <xf numFmtId="0" fontId="7" fillId="0" borderId="1" xfId="2" applyFont="1" applyBorder="1" applyAlignment="1" applyProtection="1">
      <alignment horizontal="center" vertical="center" wrapText="1"/>
    </xf>
    <xf numFmtId="0" fontId="7" fillId="0" borderId="2" xfId="2" applyFont="1" applyBorder="1" applyAlignment="1" applyProtection="1">
      <alignment horizontal="center" vertical="center" wrapText="1"/>
    </xf>
    <xf numFmtId="0" fontId="7" fillId="0" borderId="1" xfId="2" applyFont="1" applyBorder="1" applyAlignment="1" applyProtection="1">
      <alignment horizontal="center" vertical="center"/>
    </xf>
    <xf numFmtId="0" fontId="7" fillId="0" borderId="2" xfId="2" applyFont="1" applyBorder="1" applyAlignment="1" applyProtection="1">
      <alignment horizontal="center" vertical="center"/>
    </xf>
    <xf numFmtId="0" fontId="7" fillId="0" borderId="37"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0" borderId="3" xfId="2" applyFont="1" applyBorder="1" applyAlignment="1" applyProtection="1">
      <alignment horizontal="center" vertical="center"/>
    </xf>
    <xf numFmtId="0" fontId="7" fillId="0" borderId="47" xfId="2" applyFont="1" applyBorder="1" applyAlignment="1" applyProtection="1">
      <alignment horizontal="center" vertical="center"/>
    </xf>
    <xf numFmtId="0" fontId="7" fillId="0" borderId="55" xfId="2" applyFont="1" applyBorder="1" applyAlignment="1" applyProtection="1">
      <alignment horizontal="center" vertical="center"/>
    </xf>
    <xf numFmtId="0" fontId="13" fillId="0" borderId="55" xfId="2" applyFont="1" applyFill="1" applyBorder="1" applyAlignment="1" applyProtection="1">
      <alignment horizontal="center" vertical="center" shrinkToFit="1"/>
    </xf>
    <xf numFmtId="0" fontId="13" fillId="0" borderId="48" xfId="2" applyFont="1" applyFill="1" applyBorder="1" applyAlignment="1" applyProtection="1">
      <alignment horizontal="center" vertical="center" shrinkToFit="1"/>
    </xf>
    <xf numFmtId="0" fontId="7" fillId="0" borderId="37" xfId="2" applyFont="1" applyBorder="1" applyAlignment="1" applyProtection="1">
      <alignment horizontal="center" vertical="center" shrinkToFit="1"/>
    </xf>
    <xf numFmtId="0" fontId="7" fillId="0" borderId="59" xfId="2" applyFont="1" applyBorder="1" applyAlignment="1" applyProtection="1">
      <alignment horizontal="center" vertical="center" shrinkToFit="1"/>
    </xf>
    <xf numFmtId="0" fontId="7" fillId="0" borderId="65" xfId="2" applyFont="1" applyBorder="1" applyAlignment="1" applyProtection="1">
      <alignment horizontal="center" vertical="center" shrinkToFit="1"/>
    </xf>
    <xf numFmtId="0" fontId="7" fillId="0" borderId="1" xfId="2" applyFont="1" applyBorder="1" applyAlignment="1" applyProtection="1">
      <alignment horizontal="left" vertical="center" shrinkToFit="1"/>
    </xf>
    <xf numFmtId="0" fontId="7" fillId="0" borderId="2" xfId="2" applyFont="1" applyBorder="1" applyAlignment="1" applyProtection="1">
      <alignment horizontal="left" vertical="center" shrinkToFit="1"/>
    </xf>
    <xf numFmtId="0" fontId="7" fillId="0" borderId="59" xfId="2" applyFont="1" applyBorder="1" applyAlignment="1" applyProtection="1">
      <alignment horizontal="distributed" vertical="center" indent="1" shrinkToFit="1"/>
    </xf>
    <xf numFmtId="0" fontId="7" fillId="0" borderId="38" xfId="2" applyFont="1" applyBorder="1" applyAlignment="1" applyProtection="1">
      <alignment horizontal="distributed" vertical="center" indent="1" shrinkToFit="1"/>
    </xf>
    <xf numFmtId="0" fontId="7" fillId="0" borderId="6" xfId="2" applyFont="1" applyBorder="1" applyAlignment="1" applyProtection="1">
      <alignment horizontal="center" vertical="center"/>
    </xf>
    <xf numFmtId="0" fontId="7" fillId="0" borderId="7" xfId="2" applyFont="1" applyBorder="1" applyAlignment="1" applyProtection="1">
      <alignment horizontal="center" vertical="center"/>
    </xf>
    <xf numFmtId="0" fontId="13" fillId="0" borderId="7" xfId="2" applyFont="1" applyFill="1" applyBorder="1" applyAlignment="1" applyProtection="1">
      <alignment horizontal="center" vertical="center" shrinkToFit="1"/>
    </xf>
    <xf numFmtId="0" fontId="13" fillId="0" borderId="8" xfId="2" applyFont="1" applyFill="1" applyBorder="1" applyAlignment="1" applyProtection="1">
      <alignment horizontal="center" vertical="center" shrinkToFit="1"/>
    </xf>
    <xf numFmtId="179" fontId="1" fillId="0" borderId="37" xfId="2" applyNumberFormat="1" applyBorder="1" applyAlignment="1" applyProtection="1">
      <alignment horizontal="distributed" vertical="center" shrinkToFit="1"/>
    </xf>
    <xf numFmtId="179" fontId="1" fillId="0" borderId="59" xfId="2" applyNumberFormat="1" applyBorder="1" applyAlignment="1" applyProtection="1">
      <alignment horizontal="distributed" vertical="center" shrinkToFit="1"/>
    </xf>
    <xf numFmtId="179" fontId="1" fillId="0" borderId="59" xfId="2" applyNumberFormat="1" applyFill="1" applyBorder="1" applyAlignment="1" applyProtection="1">
      <alignment horizontal="distributed" vertical="center" justifyLastLine="1"/>
    </xf>
    <xf numFmtId="179" fontId="1" fillId="0" borderId="65" xfId="2" applyNumberFormat="1" applyFill="1" applyBorder="1" applyAlignment="1" applyProtection="1">
      <alignment horizontal="distributed" vertical="center" justifyLastLine="1"/>
    </xf>
    <xf numFmtId="177" fontId="1" fillId="0" borderId="59" xfId="2" applyNumberFormat="1" applyFill="1" applyBorder="1" applyAlignment="1" applyProtection="1">
      <alignment horizontal="distributed" vertical="center" justifyLastLine="1"/>
    </xf>
    <xf numFmtId="177" fontId="1" fillId="0" borderId="38" xfId="2" applyNumberFormat="1" applyFill="1" applyBorder="1" applyAlignment="1" applyProtection="1">
      <alignment horizontal="distributed" vertical="center" justifyLastLine="1"/>
    </xf>
    <xf numFmtId="49" fontId="7" fillId="0" borderId="74" xfId="2" applyNumberFormat="1" applyFont="1" applyBorder="1" applyAlignment="1" applyProtection="1">
      <alignment horizontal="center" vertical="center"/>
    </xf>
    <xf numFmtId="49" fontId="7" fillId="0" borderId="75" xfId="2" applyNumberFormat="1" applyFont="1" applyBorder="1" applyAlignment="1" applyProtection="1">
      <alignment horizontal="center" vertical="center"/>
    </xf>
    <xf numFmtId="0" fontId="7" fillId="0" borderId="2" xfId="2" applyFont="1" applyBorder="1" applyAlignment="1" applyProtection="1">
      <alignment horizontal="center" vertical="distributed" textRotation="255" indent="9"/>
    </xf>
    <xf numFmtId="0" fontId="7" fillId="0" borderId="0" xfId="2" applyFont="1" applyBorder="1" applyAlignment="1" applyProtection="1">
      <alignment horizontal="center" vertical="distributed" textRotation="255" indent="9"/>
    </xf>
    <xf numFmtId="0" fontId="7" fillId="0" borderId="1" xfId="2" applyFont="1" applyBorder="1" applyAlignment="1" applyProtection="1">
      <alignment horizontal="center" vertical="center" wrapText="1" shrinkToFit="1"/>
    </xf>
    <xf numFmtId="0" fontId="7" fillId="0" borderId="3" xfId="2" applyFont="1" applyBorder="1" applyAlignment="1" applyProtection="1">
      <alignment horizontal="center" vertical="center" wrapText="1" shrinkToFit="1"/>
    </xf>
    <xf numFmtId="0" fontId="7" fillId="0" borderId="6" xfId="2" applyFont="1" applyBorder="1" applyAlignment="1" applyProtection="1">
      <alignment horizontal="center" vertical="center" wrapText="1" shrinkToFit="1"/>
    </xf>
    <xf numFmtId="0" fontId="7" fillId="0" borderId="8" xfId="2" applyFont="1" applyBorder="1" applyAlignment="1" applyProtection="1">
      <alignment horizontal="center" vertical="center" wrapText="1" shrinkToFit="1"/>
    </xf>
    <xf numFmtId="180" fontId="20" fillId="0" borderId="98" xfId="2" applyNumberFormat="1" applyFont="1" applyFill="1" applyBorder="1" applyAlignment="1" applyProtection="1">
      <alignment horizontal="right" vertical="center" indent="2"/>
    </xf>
    <xf numFmtId="180" fontId="20" fillId="0" borderId="86" xfId="2" applyNumberFormat="1" applyFont="1" applyFill="1" applyBorder="1" applyAlignment="1" applyProtection="1">
      <alignment horizontal="right" vertical="center" indent="2"/>
    </xf>
    <xf numFmtId="0" fontId="19" fillId="0" borderId="98" xfId="2" applyFont="1" applyBorder="1" applyAlignment="1" applyProtection="1">
      <alignment horizontal="center" vertical="center"/>
    </xf>
    <xf numFmtId="0" fontId="19" fillId="0" borderId="86" xfId="2" applyFont="1" applyBorder="1" applyAlignment="1" applyProtection="1">
      <alignment horizontal="center" vertical="center"/>
    </xf>
    <xf numFmtId="180" fontId="20" fillId="0" borderId="110" xfId="2" applyNumberFormat="1" applyFont="1" applyFill="1" applyBorder="1" applyAlignment="1" applyProtection="1">
      <alignment horizontal="right" vertical="center" indent="2"/>
    </xf>
    <xf numFmtId="180" fontId="20" fillId="0" borderId="102" xfId="2" applyNumberFormat="1" applyFont="1" applyFill="1" applyBorder="1" applyAlignment="1" applyProtection="1">
      <alignment horizontal="right" vertical="center" indent="2"/>
    </xf>
    <xf numFmtId="180" fontId="20" fillId="0" borderId="99" xfId="2" applyNumberFormat="1" applyFont="1" applyFill="1" applyBorder="1" applyAlignment="1" applyProtection="1">
      <alignment horizontal="right" vertical="center" indent="2" shrinkToFit="1"/>
    </xf>
    <xf numFmtId="180" fontId="20" fillId="0" borderId="101" xfId="2" applyNumberFormat="1" applyFont="1" applyFill="1" applyBorder="1" applyAlignment="1" applyProtection="1">
      <alignment horizontal="right" vertical="center" indent="2" shrinkToFit="1"/>
    </xf>
    <xf numFmtId="0" fontId="19" fillId="0" borderId="99" xfId="2" applyFont="1" applyFill="1" applyBorder="1" applyAlignment="1" applyProtection="1">
      <alignment horizontal="center" vertical="center"/>
    </xf>
    <xf numFmtId="0" fontId="19" fillId="0" borderId="101" xfId="2" applyFont="1" applyFill="1" applyBorder="1" applyAlignment="1" applyProtection="1">
      <alignment horizontal="center" vertical="center"/>
    </xf>
    <xf numFmtId="180" fontId="20" fillId="0" borderId="111" xfId="2" applyNumberFormat="1" applyFont="1" applyFill="1" applyBorder="1" applyAlignment="1" applyProtection="1">
      <alignment horizontal="right" vertical="center" indent="2"/>
    </xf>
    <xf numFmtId="180" fontId="20" fillId="0" borderId="100" xfId="2" applyNumberFormat="1" applyFont="1" applyFill="1" applyBorder="1" applyAlignment="1" applyProtection="1">
      <alignment horizontal="right" vertical="center" indent="2"/>
    </xf>
    <xf numFmtId="0" fontId="7" fillId="0" borderId="0" xfId="2" applyFont="1" applyBorder="1" applyAlignment="1" applyProtection="1">
      <alignment horizontal="center" vertical="center" wrapText="1"/>
    </xf>
    <xf numFmtId="0" fontId="4" fillId="2" borderId="37" xfId="2" applyFont="1" applyFill="1" applyBorder="1" applyAlignment="1" applyProtection="1">
      <alignment horizontal="center" vertical="center" shrinkToFit="1"/>
      <protection locked="0"/>
    </xf>
    <xf numFmtId="0" fontId="4" fillId="2" borderId="38" xfId="2" applyFont="1" applyFill="1" applyBorder="1" applyAlignment="1" applyProtection="1">
      <alignment horizontal="center" vertical="center" shrinkToFit="1"/>
      <protection locked="0"/>
    </xf>
    <xf numFmtId="49" fontId="7" fillId="0" borderId="76" xfId="2" applyNumberFormat="1" applyFont="1" applyBorder="1" applyAlignment="1" applyProtection="1">
      <alignment horizontal="center" vertical="center"/>
    </xf>
    <xf numFmtId="0" fontId="7" fillId="0" borderId="1" xfId="2" applyFont="1" applyBorder="1" applyAlignment="1" applyProtection="1">
      <alignment horizontal="center" vertical="center" shrinkToFit="1"/>
    </xf>
    <xf numFmtId="0" fontId="7" fillId="0" borderId="2" xfId="2" applyFont="1" applyBorder="1" applyAlignment="1" applyProtection="1">
      <alignment horizontal="center" vertical="center" shrinkToFit="1"/>
    </xf>
    <xf numFmtId="0" fontId="7" fillId="0" borderId="4" xfId="2" applyFont="1" applyBorder="1" applyAlignment="1" applyProtection="1">
      <alignment horizontal="center" vertical="center" shrinkToFit="1"/>
    </xf>
    <xf numFmtId="0" fontId="7" fillId="0" borderId="0" xfId="2" applyFont="1" applyBorder="1" applyAlignment="1" applyProtection="1">
      <alignment horizontal="center" vertical="center" shrinkToFit="1"/>
    </xf>
    <xf numFmtId="0" fontId="19" fillId="0" borderId="98" xfId="2" applyFont="1" applyFill="1" applyBorder="1" applyAlignment="1" applyProtection="1">
      <alignment horizontal="center" vertical="center"/>
    </xf>
    <xf numFmtId="0" fontId="19" fillId="0" borderId="86" xfId="2" applyFont="1" applyFill="1" applyBorder="1" applyAlignment="1" applyProtection="1">
      <alignment horizontal="center" vertical="center"/>
    </xf>
    <xf numFmtId="180" fontId="20" fillId="0" borderId="85" xfId="2" applyNumberFormat="1" applyFont="1" applyFill="1" applyBorder="1" applyAlignment="1" applyProtection="1">
      <alignment horizontal="right" vertical="center" indent="2"/>
    </xf>
    <xf numFmtId="180" fontId="20" fillId="0" borderId="87" xfId="2" applyNumberFormat="1" applyFont="1" applyFill="1" applyBorder="1" applyAlignment="1" applyProtection="1">
      <alignment horizontal="right" vertical="center" indent="2"/>
    </xf>
    <xf numFmtId="180" fontId="20" fillId="0" borderId="4" xfId="2" applyNumberFormat="1" applyFont="1" applyFill="1" applyBorder="1" applyAlignment="1" applyProtection="1">
      <alignment horizontal="right" vertical="center" indent="2" shrinkToFit="1"/>
    </xf>
    <xf numFmtId="180" fontId="20" fillId="0" borderId="0" xfId="2" applyNumberFormat="1" applyFont="1" applyFill="1" applyBorder="1" applyAlignment="1" applyProtection="1">
      <alignment horizontal="right" vertical="center" indent="2" shrinkToFit="1"/>
    </xf>
    <xf numFmtId="0" fontId="19" fillId="0" borderId="6" xfId="2" applyFont="1" applyFill="1" applyBorder="1" applyAlignment="1" applyProtection="1">
      <alignment horizontal="center" vertical="center"/>
    </xf>
    <xf numFmtId="0" fontId="19" fillId="0" borderId="7" xfId="2" applyFont="1" applyFill="1" applyBorder="1" applyAlignment="1" applyProtection="1">
      <alignment horizontal="center" vertical="center"/>
    </xf>
    <xf numFmtId="180" fontId="20" fillId="0" borderId="31" xfId="2" applyNumberFormat="1" applyFont="1" applyFill="1" applyBorder="1" applyAlignment="1" applyProtection="1">
      <alignment horizontal="right" vertical="center" indent="2"/>
    </xf>
    <xf numFmtId="180" fontId="20" fillId="0" borderId="15" xfId="2" applyNumberFormat="1" applyFont="1" applyFill="1" applyBorder="1" applyAlignment="1" applyProtection="1">
      <alignment horizontal="right" vertical="center" indent="2"/>
    </xf>
    <xf numFmtId="0" fontId="7" fillId="0" borderId="0" xfId="2" applyNumberFormat="1" applyFont="1" applyBorder="1" applyAlignment="1" applyProtection="1">
      <alignment horizontal="center" vertical="center" wrapText="1"/>
    </xf>
    <xf numFmtId="0" fontId="4" fillId="2" borderId="37" xfId="2" applyNumberFormat="1" applyFont="1" applyFill="1" applyBorder="1" applyAlignment="1" applyProtection="1">
      <alignment horizontal="center" vertical="center" shrinkToFit="1"/>
      <protection locked="0"/>
    </xf>
    <xf numFmtId="0" fontId="4" fillId="2" borderId="38" xfId="2" applyNumberFormat="1" applyFont="1" applyFill="1" applyBorder="1" applyAlignment="1" applyProtection="1">
      <alignment horizontal="center" vertical="center"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7" fillId="0" borderId="21" xfId="2" applyFont="1" applyBorder="1" applyAlignment="1" applyProtection="1">
      <alignment horizontal="left" vertical="center" shrinkToFit="1"/>
    </xf>
    <xf numFmtId="0" fontId="7" fillId="0" borderId="10" xfId="2" applyFont="1" applyBorder="1" applyAlignment="1" applyProtection="1">
      <alignment horizontal="left" vertical="center" shrinkToFit="1"/>
    </xf>
    <xf numFmtId="49" fontId="7" fillId="0" borderId="77" xfId="2" applyNumberFormat="1" applyFont="1" applyBorder="1" applyAlignment="1" applyProtection="1">
      <alignment horizontal="center" vertical="center"/>
    </xf>
    <xf numFmtId="0" fontId="8" fillId="2" borderId="85" xfId="2" applyFont="1" applyFill="1" applyBorder="1" applyAlignment="1" applyProtection="1">
      <alignment horizontal="distributed" vertical="center" indent="1" shrinkToFit="1"/>
      <protection locked="0"/>
    </xf>
    <xf numFmtId="0" fontId="8" fillId="2" borderId="86" xfId="2" applyFont="1" applyFill="1" applyBorder="1" applyAlignment="1" applyProtection="1">
      <alignment horizontal="distributed" vertical="center" indent="1" shrinkToFit="1"/>
      <protection locked="0"/>
    </xf>
    <xf numFmtId="0" fontId="8" fillId="2" borderId="87" xfId="2" applyFont="1" applyFill="1" applyBorder="1" applyAlignment="1" applyProtection="1">
      <alignment horizontal="distributed" vertical="center" indent="1" shrinkToFit="1"/>
      <protection locked="0"/>
    </xf>
    <xf numFmtId="180" fontId="20" fillId="0" borderId="6" xfId="2" applyNumberFormat="1" applyFont="1" applyFill="1" applyBorder="1" applyAlignment="1" applyProtection="1">
      <alignment horizontal="right" vertical="center" indent="2" shrinkToFit="1"/>
    </xf>
    <xf numFmtId="180" fontId="20" fillId="0" borderId="7" xfId="2" applyNumberFormat="1" applyFont="1" applyFill="1" applyBorder="1" applyAlignment="1" applyProtection="1">
      <alignment horizontal="right" vertical="center" indent="2" shrinkToFit="1"/>
    </xf>
    <xf numFmtId="0" fontId="8" fillId="2" borderId="88" xfId="2" applyFont="1" applyFill="1" applyBorder="1" applyAlignment="1" applyProtection="1">
      <alignment horizontal="distributed" vertical="center" indent="1" shrinkToFit="1"/>
      <protection locked="0"/>
    </xf>
    <xf numFmtId="0" fontId="8" fillId="2" borderId="55" xfId="2" applyFont="1" applyFill="1" applyBorder="1" applyAlignment="1" applyProtection="1">
      <alignment horizontal="distributed" vertical="center" indent="1" shrinkToFit="1"/>
      <protection locked="0"/>
    </xf>
    <xf numFmtId="0" fontId="8" fillId="2" borderId="89" xfId="2" applyFont="1" applyFill="1" applyBorder="1" applyAlignment="1" applyProtection="1">
      <alignment horizontal="distributed" vertical="center" indent="1" shrinkToFit="1"/>
      <protection locked="0"/>
    </xf>
    <xf numFmtId="0" fontId="7" fillId="0" borderId="6" xfId="2" applyFont="1" applyBorder="1" applyAlignment="1" applyProtection="1">
      <alignment horizontal="center" vertical="center" shrinkToFit="1"/>
    </xf>
    <xf numFmtId="0" fontId="7" fillId="0" borderId="7" xfId="2" applyFont="1" applyBorder="1" applyAlignment="1" applyProtection="1">
      <alignment horizontal="center" vertical="center" shrinkToFit="1"/>
    </xf>
    <xf numFmtId="38" fontId="8" fillId="2" borderId="7" xfId="1" applyFont="1" applyFill="1" applyBorder="1" applyAlignment="1" applyProtection="1">
      <alignment horizontal="center" vertical="center" shrinkToFit="1"/>
      <protection locked="0"/>
    </xf>
    <xf numFmtId="38" fontId="8" fillId="2" borderId="15" xfId="1" applyFont="1" applyFill="1" applyBorder="1" applyAlignment="1" applyProtection="1">
      <alignment horizontal="center" vertical="center" shrinkToFit="1"/>
      <protection locked="0"/>
    </xf>
    <xf numFmtId="0" fontId="8" fillId="2" borderId="7" xfId="2" applyFont="1" applyFill="1" applyBorder="1" applyAlignment="1" applyProtection="1">
      <alignment horizontal="center" vertical="center" shrinkToFit="1"/>
      <protection locked="0"/>
    </xf>
    <xf numFmtId="0" fontId="8" fillId="2" borderId="17" xfId="2" applyFont="1" applyFill="1" applyBorder="1" applyAlignment="1" applyProtection="1">
      <alignment horizontal="distributed" vertical="center" indent="1" shrinkToFit="1"/>
      <protection locked="0"/>
    </xf>
    <xf numFmtId="0" fontId="8" fillId="2" borderId="13" xfId="2" applyFont="1" applyFill="1" applyBorder="1" applyAlignment="1" applyProtection="1">
      <alignment horizontal="distributed" vertical="center" indent="1" shrinkToFit="1"/>
      <protection locked="0"/>
    </xf>
    <xf numFmtId="0" fontId="8" fillId="2" borderId="91" xfId="2" applyFont="1" applyFill="1" applyBorder="1" applyAlignment="1" applyProtection="1">
      <alignment horizontal="left" shrinkToFit="1"/>
      <protection locked="0"/>
    </xf>
    <xf numFmtId="0" fontId="8" fillId="2" borderId="15" xfId="2" applyFont="1" applyFill="1" applyBorder="1" applyAlignment="1" applyProtection="1">
      <alignment horizontal="left" shrinkToFit="1"/>
      <protection locked="0"/>
    </xf>
    <xf numFmtId="49" fontId="7" fillId="0" borderId="78" xfId="2" applyNumberFormat="1" applyFont="1" applyBorder="1" applyAlignment="1" applyProtection="1">
      <alignment horizontal="center" vertical="center"/>
    </xf>
    <xf numFmtId="180" fontId="20" fillId="0" borderId="12" xfId="2" applyNumberFormat="1" applyFont="1" applyFill="1" applyBorder="1" applyAlignment="1" applyProtection="1">
      <alignment horizontal="right" vertical="center" indent="2"/>
    </xf>
    <xf numFmtId="180" fontId="20" fillId="0" borderId="13" xfId="2" applyNumberFormat="1" applyFont="1" applyFill="1" applyBorder="1" applyAlignment="1" applyProtection="1">
      <alignment horizontal="right" vertical="center" indent="2"/>
    </xf>
    <xf numFmtId="0" fontId="9" fillId="0" borderId="4" xfId="2" applyFont="1" applyBorder="1" applyAlignment="1" applyProtection="1">
      <alignment horizontal="center" vertical="center" shrinkToFit="1"/>
    </xf>
    <xf numFmtId="0" fontId="9" fillId="0" borderId="29" xfId="2" applyFont="1" applyBorder="1" applyAlignment="1" applyProtection="1">
      <alignment horizontal="center" vertical="center" wrapText="1" shrinkToFit="1"/>
    </xf>
    <xf numFmtId="0" fontId="9" fillId="0" borderId="39" xfId="2" applyFont="1" applyBorder="1" applyAlignment="1" applyProtection="1">
      <alignment horizontal="center" vertical="center" wrapText="1" shrinkToFit="1"/>
    </xf>
    <xf numFmtId="0" fontId="9" fillId="0" borderId="24" xfId="2" applyFont="1" applyBorder="1" applyAlignment="1" applyProtection="1">
      <alignment horizontal="center" vertical="center" wrapText="1" shrinkToFit="1"/>
    </xf>
    <xf numFmtId="0" fontId="9" fillId="0" borderId="19" xfId="2" applyFont="1" applyBorder="1" applyAlignment="1" applyProtection="1">
      <alignment horizontal="center" vertical="center" wrapText="1" shrinkToFit="1"/>
    </xf>
    <xf numFmtId="0" fontId="9" fillId="0" borderId="19" xfId="2" applyFont="1" applyBorder="1" applyAlignment="1" applyProtection="1">
      <alignment horizontal="center" vertical="center" shrinkToFit="1"/>
    </xf>
    <xf numFmtId="0" fontId="9" fillId="0" borderId="37" xfId="2" applyFont="1" applyBorder="1" applyAlignment="1" applyProtection="1">
      <alignment horizontal="left" vertical="center" wrapText="1"/>
    </xf>
    <xf numFmtId="0" fontId="9" fillId="0" borderId="38" xfId="2" applyFont="1" applyBorder="1" applyAlignment="1" applyProtection="1">
      <alignment horizontal="left" vertical="center" wrapText="1"/>
    </xf>
    <xf numFmtId="0" fontId="9" fillId="0" borderId="29" xfId="2" applyFont="1" applyBorder="1" applyAlignment="1" applyProtection="1">
      <alignment horizontal="left" vertical="center" wrapText="1"/>
    </xf>
    <xf numFmtId="0" fontId="9" fillId="0" borderId="19" xfId="2" applyFont="1" applyBorder="1" applyAlignment="1" applyProtection="1">
      <alignment horizontal="left" vertical="center" wrapText="1"/>
    </xf>
    <xf numFmtId="0" fontId="21" fillId="2" borderId="92" xfId="2" applyFont="1" applyFill="1" applyBorder="1" applyAlignment="1" applyProtection="1">
      <alignment horizontal="center" vertical="center" shrinkToFit="1"/>
      <protection locked="0"/>
    </xf>
    <xf numFmtId="0" fontId="21" fillId="2" borderId="93" xfId="2" applyFont="1" applyFill="1" applyBorder="1" applyAlignment="1" applyProtection="1">
      <alignment horizontal="center" vertical="center" shrinkToFit="1"/>
      <protection locked="0"/>
    </xf>
    <xf numFmtId="0" fontId="21" fillId="2" borderId="98" xfId="2" applyFont="1" applyFill="1" applyBorder="1" applyAlignment="1" applyProtection="1">
      <alignment horizontal="center" vertical="center" shrinkToFit="1"/>
      <protection locked="0"/>
    </xf>
    <xf numFmtId="49" fontId="7" fillId="0" borderId="82" xfId="2" applyNumberFormat="1" applyFont="1" applyFill="1" applyBorder="1" applyAlignment="1" applyProtection="1">
      <alignment horizontal="center"/>
    </xf>
    <xf numFmtId="49" fontId="7" fillId="0" borderId="83" xfId="2" applyNumberFormat="1" applyFont="1" applyFill="1" applyBorder="1" applyAlignment="1" applyProtection="1">
      <alignment horizontal="center"/>
    </xf>
    <xf numFmtId="38" fontId="4" fillId="2" borderId="104" xfId="3" applyFont="1" applyFill="1" applyBorder="1" applyAlignment="1" applyProtection="1">
      <alignment horizontal="center" shrinkToFit="1"/>
      <protection locked="0"/>
    </xf>
    <xf numFmtId="38" fontId="4" fillId="2" borderId="86" xfId="3" applyFont="1" applyFill="1" applyBorder="1" applyAlignment="1" applyProtection="1">
      <alignment horizontal="center" shrinkToFit="1"/>
      <protection locked="0"/>
    </xf>
    <xf numFmtId="0" fontId="7" fillId="0" borderId="6" xfId="2" applyFont="1" applyBorder="1" applyAlignment="1" applyProtection="1">
      <alignment horizontal="distributed" vertical="center" indent="3"/>
    </xf>
    <xf numFmtId="0" fontId="7" fillId="0" borderId="59" xfId="2" applyFont="1" applyBorder="1" applyAlignment="1" applyProtection="1">
      <alignment horizontal="distributed" vertical="center" indent="3"/>
    </xf>
    <xf numFmtId="180" fontId="21" fillId="0" borderId="37" xfId="2" applyNumberFormat="1" applyFont="1" applyFill="1" applyBorder="1" applyAlignment="1" applyProtection="1">
      <alignment horizontal="right" vertical="center" indent="2"/>
    </xf>
    <xf numFmtId="180" fontId="21" fillId="0" borderId="59" xfId="2" applyNumberFormat="1" applyFont="1" applyFill="1" applyBorder="1" applyAlignment="1" applyProtection="1">
      <alignment horizontal="right" vertical="center" indent="2"/>
    </xf>
    <xf numFmtId="180" fontId="17" fillId="0" borderId="66" xfId="2" applyNumberFormat="1" applyFont="1" applyFill="1" applyBorder="1" applyAlignment="1" applyProtection="1">
      <alignment horizontal="center" vertical="center"/>
    </xf>
    <xf numFmtId="180" fontId="17" fillId="0" borderId="67" xfId="2" applyNumberFormat="1" applyFont="1" applyFill="1" applyBorder="1" applyAlignment="1" applyProtection="1">
      <alignment horizontal="center" vertical="center"/>
    </xf>
    <xf numFmtId="180" fontId="21" fillId="0" borderId="6" xfId="2" applyNumberFormat="1" applyFont="1" applyBorder="1" applyAlignment="1" applyProtection="1">
      <alignment horizontal="right" vertical="center" indent="2"/>
    </xf>
    <xf numFmtId="0" fontId="21" fillId="0" borderId="8" xfId="2" applyFont="1" applyBorder="1" applyAlignment="1" applyProtection="1">
      <alignment horizontal="right" vertical="center" indent="2"/>
    </xf>
    <xf numFmtId="0" fontId="7" fillId="0" borderId="29" xfId="2" applyFont="1" applyBorder="1" applyAlignment="1" applyProtection="1">
      <alignment horizontal="distributed" vertical="center" indent="1"/>
    </xf>
    <xf numFmtId="0" fontId="7" fillId="0" borderId="19" xfId="2" applyFont="1" applyBorder="1" applyAlignment="1" applyProtection="1">
      <alignment horizontal="distributed" vertical="center" indent="1"/>
    </xf>
    <xf numFmtId="0" fontId="7" fillId="0" borderId="1" xfId="2" applyFont="1" applyFill="1" applyBorder="1" applyAlignment="1" applyProtection="1">
      <alignment horizontal="distributed" vertical="center" indent="1"/>
    </xf>
    <xf numFmtId="0" fontId="7" fillId="0" borderId="2" xfId="2" applyFont="1" applyFill="1" applyBorder="1" applyAlignment="1" applyProtection="1">
      <alignment horizontal="distributed" vertical="center" indent="1"/>
    </xf>
    <xf numFmtId="0" fontId="7" fillId="0" borderId="59" xfId="2" applyFont="1" applyFill="1" applyBorder="1" applyAlignment="1" applyProtection="1">
      <alignment horizontal="distributed" vertical="center" indent="1"/>
    </xf>
    <xf numFmtId="0" fontId="7" fillId="0" borderId="38" xfId="2" applyFont="1" applyFill="1" applyBorder="1" applyAlignment="1" applyProtection="1">
      <alignment horizontal="distributed" vertical="center" indent="1"/>
    </xf>
    <xf numFmtId="0" fontId="9" fillId="0" borderId="0" xfId="2" applyFont="1" applyBorder="1" applyAlignment="1" applyProtection="1">
      <alignment horizontal="center" vertical="center" wrapText="1"/>
    </xf>
    <xf numFmtId="0" fontId="7" fillId="0" borderId="0" xfId="2" applyFont="1" applyAlignment="1" applyProtection="1">
      <alignment horizontal="center"/>
    </xf>
    <xf numFmtId="0" fontId="7" fillId="0" borderId="0" xfId="2" applyFont="1" applyBorder="1" applyAlignment="1" applyProtection="1">
      <alignment horizontal="center"/>
    </xf>
    <xf numFmtId="0" fontId="7" fillId="0" borderId="0" xfId="2" applyFont="1" applyAlignment="1" applyProtection="1">
      <alignment horizontal="right" vertical="center"/>
    </xf>
    <xf numFmtId="0" fontId="13" fillId="0" borderId="0" xfId="2" applyFont="1" applyAlignment="1" applyProtection="1">
      <alignment horizontal="center" shrinkToFit="1"/>
    </xf>
    <xf numFmtId="0" fontId="21" fillId="2" borderId="94" xfId="2" applyFont="1" applyFill="1" applyBorder="1" applyAlignment="1" applyProtection="1">
      <alignment horizontal="center" vertical="center" shrinkToFit="1"/>
      <protection locked="0"/>
    </xf>
    <xf numFmtId="0" fontId="21" fillId="2" borderId="95" xfId="2" applyFont="1" applyFill="1" applyBorder="1" applyAlignment="1" applyProtection="1">
      <alignment horizontal="center" vertical="center" shrinkToFit="1"/>
      <protection locked="0"/>
    </xf>
    <xf numFmtId="0" fontId="21" fillId="2" borderId="47" xfId="2" applyFont="1" applyFill="1" applyBorder="1" applyAlignment="1" applyProtection="1">
      <alignment horizontal="center" vertical="center" shrinkToFit="1"/>
      <protection locked="0"/>
    </xf>
    <xf numFmtId="49" fontId="7" fillId="0" borderId="70" xfId="2" applyNumberFormat="1" applyFont="1" applyFill="1" applyBorder="1" applyAlignment="1" applyProtection="1">
      <alignment horizontal="center"/>
    </xf>
    <xf numFmtId="49" fontId="7" fillId="0" borderId="71" xfId="2" applyNumberFormat="1" applyFont="1" applyFill="1" applyBorder="1" applyAlignment="1" applyProtection="1">
      <alignment horizontal="center"/>
    </xf>
    <xf numFmtId="38" fontId="4" fillId="2" borderId="106" xfId="3" applyFont="1" applyFill="1" applyBorder="1" applyAlignment="1" applyProtection="1">
      <alignment horizontal="center" shrinkToFit="1"/>
      <protection locked="0"/>
    </xf>
    <xf numFmtId="38" fontId="4" fillId="2" borderId="55" xfId="3" applyFont="1" applyFill="1" applyBorder="1" applyAlignment="1" applyProtection="1">
      <alignment horizontal="center" shrinkToFit="1"/>
      <protection locked="0"/>
    </xf>
    <xf numFmtId="0" fontId="21" fillId="2" borderId="96" xfId="2" applyFont="1" applyFill="1" applyBorder="1" applyAlignment="1" applyProtection="1">
      <alignment horizontal="center" vertical="center" shrinkToFit="1"/>
      <protection locked="0"/>
    </xf>
    <xf numFmtId="0" fontId="21" fillId="2" borderId="97" xfId="2" applyFont="1" applyFill="1" applyBorder="1" applyAlignment="1" applyProtection="1">
      <alignment horizontal="center" vertical="center" shrinkToFit="1"/>
      <protection locked="0"/>
    </xf>
    <xf numFmtId="0" fontId="21" fillId="2" borderId="99" xfId="2" applyFont="1" applyFill="1" applyBorder="1" applyAlignment="1" applyProtection="1">
      <alignment horizontal="center" vertical="center" shrinkToFit="1"/>
      <protection locked="0"/>
    </xf>
    <xf numFmtId="49" fontId="7" fillId="0" borderId="72" xfId="2" applyNumberFormat="1" applyFont="1" applyFill="1" applyBorder="1" applyAlignment="1" applyProtection="1">
      <alignment horizontal="center"/>
    </xf>
    <xf numFmtId="49" fontId="7" fillId="0" borderId="73" xfId="2" applyNumberFormat="1" applyFont="1" applyFill="1" applyBorder="1" applyAlignment="1" applyProtection="1">
      <alignment horizontal="center"/>
    </xf>
    <xf numFmtId="38" fontId="4" fillId="2" borderId="108" xfId="3" applyFont="1" applyFill="1" applyBorder="1" applyAlignment="1" applyProtection="1">
      <alignment horizontal="center" shrinkToFit="1"/>
      <protection locked="0"/>
    </xf>
    <xf numFmtId="38" fontId="4" fillId="2" borderId="101" xfId="3" applyFont="1" applyFill="1" applyBorder="1" applyAlignment="1" applyProtection="1">
      <alignment horizontal="center" shrinkToFit="1"/>
      <protection locked="0"/>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69" xfId="1" applyFont="1" applyBorder="1" applyAlignment="1" applyProtection="1">
      <alignment horizontal="center" vertical="center"/>
    </xf>
    <xf numFmtId="38" fontId="8" fillId="0" borderId="16" xfId="1" applyFont="1" applyBorder="1" applyAlignment="1" applyProtection="1">
      <alignment horizontal="center" vertical="center"/>
    </xf>
    <xf numFmtId="38" fontId="10" fillId="0" borderId="112" xfId="1" applyFont="1" applyBorder="1" applyAlignment="1" applyProtection="1">
      <alignment horizontal="center" vertical="center"/>
    </xf>
    <xf numFmtId="176" fontId="10" fillId="0" borderId="63" xfId="1" applyNumberFormat="1" applyFont="1" applyBorder="1" applyAlignment="1" applyProtection="1">
      <alignment horizontal="center" vertical="center"/>
    </xf>
    <xf numFmtId="176" fontId="10" fillId="0" borderId="64" xfId="1" applyNumberFormat="1" applyFont="1" applyBorder="1" applyAlignment="1" applyProtection="1">
      <alignment horizontal="center" vertical="center"/>
    </xf>
    <xf numFmtId="176" fontId="10" fillId="0" borderId="113" xfId="1" applyNumberFormat="1" applyFont="1" applyBorder="1" applyAlignment="1" applyProtection="1">
      <alignment horizontal="center" vertical="center"/>
    </xf>
    <xf numFmtId="0" fontId="4" fillId="2" borderId="37" xfId="2" applyFont="1" applyFill="1" applyBorder="1" applyAlignment="1" applyProtection="1">
      <alignment horizontal="right" vertical="center" shrinkToFit="1"/>
      <protection locked="0"/>
    </xf>
    <xf numFmtId="0" fontId="4" fillId="2" borderId="38" xfId="2" applyFont="1" applyFill="1" applyBorder="1" applyAlignment="1" applyProtection="1">
      <alignment horizontal="right" vertical="center" shrinkToFit="1"/>
      <protection locked="0"/>
    </xf>
  </cellXfs>
  <cellStyles count="4">
    <cellStyle name="桁区切り" xfId="1" builtinId="6"/>
    <cellStyle name="桁区切り 2" xfId="3" xr:uid="{2BA63310-E35B-4F20-8C0C-6E6D7D7DC3E5}"/>
    <cellStyle name="標準" xfId="0" builtinId="0"/>
    <cellStyle name="標準 2" xfId="2" xr:uid="{269BDF31-685A-44AD-BC7F-D2F25B15357A}"/>
  </cellStyles>
  <dxfs count="24">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7DF63395-2686-465D-A0B5-244510057A6F}"/>
            </a:ext>
          </a:extLst>
        </xdr:cNvPr>
        <xdr:cNvGrpSpPr/>
      </xdr:nvGrpSpPr>
      <xdr:grpSpPr>
        <a:xfrm>
          <a:off x="3075940" y="862329"/>
          <a:ext cx="2235200" cy="207645"/>
          <a:chOff x="2965450" y="712469"/>
          <a:chExt cx="2241550" cy="205105"/>
        </a:xfrm>
      </xdr:grpSpPr>
      <xdr:sp macro="" textlink="">
        <xdr:nvSpPr>
          <xdr:cNvPr id="44" name="Text Box 1">
            <a:extLst>
              <a:ext uri="{FF2B5EF4-FFF2-40B4-BE49-F238E27FC236}">
                <a16:creationId xmlns:a16="http://schemas.microsoft.com/office/drawing/2014/main"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a16="http://schemas.microsoft.com/office/drawing/2014/main"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a16="http://schemas.microsoft.com/office/drawing/2014/main"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a16="http://schemas.microsoft.com/office/drawing/2014/main"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a16="http://schemas.microsoft.com/office/drawing/2014/main"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a16="http://schemas.microsoft.com/office/drawing/2014/main"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a16="http://schemas.microsoft.com/office/drawing/2014/main"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a16="http://schemas.microsoft.com/office/drawing/2014/main"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a16="http://schemas.microsoft.com/office/drawing/2014/main"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a16="http://schemas.microsoft.com/office/drawing/2014/main"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a16="http://schemas.microsoft.com/office/drawing/2014/main"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a16="http://schemas.microsoft.com/office/drawing/2014/main"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a16="http://schemas.microsoft.com/office/drawing/2014/main"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a16="http://schemas.microsoft.com/office/drawing/2014/main"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a16="http://schemas.microsoft.com/office/drawing/2014/main"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a16="http://schemas.microsoft.com/office/drawing/2014/main"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a16="http://schemas.microsoft.com/office/drawing/2014/main"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a16="http://schemas.microsoft.com/office/drawing/2014/main"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a16="http://schemas.microsoft.com/office/drawing/2014/main"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a16="http://schemas.microsoft.com/office/drawing/2014/main"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a16="http://schemas.microsoft.com/office/drawing/2014/main"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a16="http://schemas.microsoft.com/office/drawing/2014/main"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a16="http://schemas.microsoft.com/office/drawing/2014/main"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a16="http://schemas.microsoft.com/office/drawing/2014/main"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a16="http://schemas.microsoft.com/office/drawing/2014/main"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a16="http://schemas.microsoft.com/office/drawing/2014/main" id="{0D14F55F-2D07-4AC9-951A-717FFE1A4C0E}"/>
            </a:ext>
          </a:extLst>
        </xdr:cNvPr>
        <xdr:cNvGrpSpPr/>
      </xdr:nvGrpSpPr>
      <xdr:grpSpPr>
        <a:xfrm>
          <a:off x="1889760" y="4549140"/>
          <a:ext cx="2357120" cy="54610"/>
          <a:chOff x="1918970" y="4221480"/>
          <a:chExt cx="2357120" cy="54610"/>
        </a:xfrm>
      </xdr:grpSpPr>
      <xdr:cxnSp macro="">
        <xdr:nvCxnSpPr>
          <xdr:cNvPr id="80" name="直線コネクタ 79">
            <a:extLst>
              <a:ext uri="{FF2B5EF4-FFF2-40B4-BE49-F238E27FC236}">
                <a16:creationId xmlns:a16="http://schemas.microsoft.com/office/drawing/2014/main"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a16="http://schemas.microsoft.com/office/drawing/2014/main" id="{EFCC06B0-2920-40AD-9835-2CAB67920DD5}"/>
            </a:ext>
          </a:extLst>
        </xdr:cNvPr>
        <xdr:cNvGrpSpPr/>
      </xdr:nvGrpSpPr>
      <xdr:grpSpPr>
        <a:xfrm>
          <a:off x="182880" y="2918460"/>
          <a:ext cx="9631680" cy="52070"/>
          <a:chOff x="158750" y="2725420"/>
          <a:chExt cx="9631680" cy="52070"/>
        </a:xfrm>
      </xdr:grpSpPr>
      <xdr:cxnSp macro="">
        <xdr:nvCxnSpPr>
          <xdr:cNvPr id="83" name="直線コネクタ 82">
            <a:extLst>
              <a:ext uri="{FF2B5EF4-FFF2-40B4-BE49-F238E27FC236}">
                <a16:creationId xmlns:a16="http://schemas.microsoft.com/office/drawing/2014/main"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a16="http://schemas.microsoft.com/office/drawing/2014/main"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a16="http://schemas.microsoft.com/office/drawing/2014/main"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274320</xdr:colOff>
      <xdr:row>10</xdr:row>
      <xdr:rowOff>243840</xdr:rowOff>
    </xdr:from>
    <xdr:ext cx="1628984" cy="279400"/>
    <xdr:sp macro="" textlink="">
      <xdr:nvSpPr>
        <xdr:cNvPr id="35" name="吹き出し: 四角形 34">
          <a:extLst>
            <a:ext uri="{FF2B5EF4-FFF2-40B4-BE49-F238E27FC236}">
              <a16:creationId xmlns:a16="http://schemas.microsoft.com/office/drawing/2014/main" id="{204EA896-AE80-4685-B442-122EDB36D80A}"/>
            </a:ext>
          </a:extLst>
        </xdr:cNvPr>
        <xdr:cNvSpPr/>
      </xdr:nvSpPr>
      <xdr:spPr>
        <a:xfrm>
          <a:off x="3520440" y="24307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137160</xdr:colOff>
      <xdr:row>12</xdr:row>
      <xdr:rowOff>152400</xdr:rowOff>
    </xdr:from>
    <xdr:ext cx="1501140" cy="754380"/>
    <xdr:sp macro="" textlink="">
      <xdr:nvSpPr>
        <xdr:cNvPr id="36" name="吹き出し: 四角形 35">
          <a:extLst>
            <a:ext uri="{FF2B5EF4-FFF2-40B4-BE49-F238E27FC236}">
              <a16:creationId xmlns:a16="http://schemas.microsoft.com/office/drawing/2014/main" id="{2F39A5C2-A5D9-4EE6-A6F0-BF39410BF1CE}"/>
            </a:ext>
          </a:extLst>
        </xdr:cNvPr>
        <xdr:cNvSpPr/>
      </xdr:nvSpPr>
      <xdr:spPr>
        <a:xfrm>
          <a:off x="2788920" y="288798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83821</xdr:colOff>
      <xdr:row>15</xdr:row>
      <xdr:rowOff>167640</xdr:rowOff>
    </xdr:from>
    <xdr:ext cx="1760219" cy="1386840"/>
    <xdr:sp macro="" textlink="">
      <xdr:nvSpPr>
        <xdr:cNvPr id="37" name="吹き出し: 四角形 36">
          <a:extLst>
            <a:ext uri="{FF2B5EF4-FFF2-40B4-BE49-F238E27FC236}">
              <a16:creationId xmlns:a16="http://schemas.microsoft.com/office/drawing/2014/main" id="{DC6C07C3-4336-4528-8145-0AB668F06AD5}"/>
            </a:ext>
          </a:extLst>
        </xdr:cNvPr>
        <xdr:cNvSpPr/>
      </xdr:nvSpPr>
      <xdr:spPr>
        <a:xfrm>
          <a:off x="5981701" y="3726180"/>
          <a:ext cx="1760219" cy="1386840"/>
        </a:xfrm>
        <a:prstGeom prst="wedgeRectCallout">
          <a:avLst>
            <a:gd name="adj1" fmla="val -65961"/>
            <a:gd name="adj2" fmla="val -250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昨年度と同程度の場合は①、</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２倍</a:t>
          </a:r>
          <a:r>
            <a:rPr kumimoji="1" lang="en-US" altLang="ja-JP" sz="1000" b="1">
              <a:solidFill>
                <a:schemeClr val="tx1"/>
              </a:solidFill>
              <a:latin typeface="游ゴシック" panose="020B0400000000000000" pitchFamily="50" charset="-128"/>
              <a:ea typeface="游ゴシック" panose="020B0400000000000000" pitchFamily="50" charset="-128"/>
            </a:rPr>
            <a:t>or</a:t>
          </a:r>
          <a:r>
            <a:rPr kumimoji="1" lang="ja-JP" altLang="en-US" sz="1000" b="1">
              <a:solidFill>
                <a:schemeClr val="tx1"/>
              </a:solidFill>
              <a:latin typeface="游ゴシック" panose="020B0400000000000000" pitchFamily="50" charset="-128"/>
              <a:ea typeface="游ゴシック" panose="020B0400000000000000" pitchFamily="50" charset="-128"/>
            </a:rPr>
            <a:t>半分になる場合は②、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373380</xdr:colOff>
      <xdr:row>24</xdr:row>
      <xdr:rowOff>160020</xdr:rowOff>
    </xdr:from>
    <xdr:ext cx="2225040" cy="770469"/>
    <xdr:sp macro="" textlink="">
      <xdr:nvSpPr>
        <xdr:cNvPr id="38" name="吹き出し: 四角形 37">
          <a:extLst>
            <a:ext uri="{FF2B5EF4-FFF2-40B4-BE49-F238E27FC236}">
              <a16:creationId xmlns:a16="http://schemas.microsoft.com/office/drawing/2014/main" id="{D41821E6-2528-45C1-9F9E-16ECB0669393}"/>
            </a:ext>
          </a:extLst>
        </xdr:cNvPr>
        <xdr:cNvSpPr/>
      </xdr:nvSpPr>
      <xdr:spPr>
        <a:xfrm>
          <a:off x="4168140" y="61874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11</xdr:col>
      <xdr:colOff>114300</xdr:colOff>
      <xdr:row>30</xdr:row>
      <xdr:rowOff>91440</xdr:rowOff>
    </xdr:from>
    <xdr:ext cx="3299460" cy="647699"/>
    <xdr:sp macro="" textlink="">
      <xdr:nvSpPr>
        <xdr:cNvPr id="39" name="吹き出し: 四角形 38">
          <a:extLst>
            <a:ext uri="{FF2B5EF4-FFF2-40B4-BE49-F238E27FC236}">
              <a16:creationId xmlns:a16="http://schemas.microsoft.com/office/drawing/2014/main" id="{1E146517-5AFE-4717-B1BD-E24547316518}"/>
            </a:ext>
          </a:extLst>
        </xdr:cNvPr>
        <xdr:cNvSpPr/>
      </xdr:nvSpPr>
      <xdr:spPr>
        <a:xfrm>
          <a:off x="3360420" y="787146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a16="http://schemas.microsoft.com/office/drawing/2014/main"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a16="http://schemas.microsoft.com/office/drawing/2014/main"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a16="http://schemas.microsoft.com/office/drawing/2014/main"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a16="http://schemas.microsoft.com/office/drawing/2014/main"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a16="http://schemas.microsoft.com/office/drawing/2014/main"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a16="http://schemas.microsoft.com/office/drawing/2014/main"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a16="http://schemas.microsoft.com/office/drawing/2014/main"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a16="http://schemas.microsoft.com/office/drawing/2014/main"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a16="http://schemas.microsoft.com/office/drawing/2014/main"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a16="http://schemas.microsoft.com/office/drawing/2014/main"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a16="http://schemas.microsoft.com/office/drawing/2014/main"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a16="http://schemas.microsoft.com/office/drawing/2014/main"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a16="http://schemas.microsoft.com/office/drawing/2014/main"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a16="http://schemas.microsoft.com/office/drawing/2014/main"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a16="http://schemas.microsoft.com/office/drawing/2014/main"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D0C5F1AB-6457-4E9F-9D54-F612B99B63EC}"/>
            </a:ext>
          </a:extLst>
        </xdr:cNvPr>
        <xdr:cNvGrpSpPr/>
      </xdr:nvGrpSpPr>
      <xdr:grpSpPr>
        <a:xfrm>
          <a:off x="3075940" y="862329"/>
          <a:ext cx="2486660" cy="207645"/>
          <a:chOff x="2965450" y="712469"/>
          <a:chExt cx="2241550" cy="205105"/>
        </a:xfrm>
      </xdr:grpSpPr>
      <xdr:sp macro="" textlink="">
        <xdr:nvSpPr>
          <xdr:cNvPr id="44" name="Text Box 1">
            <a:extLst>
              <a:ext uri="{FF2B5EF4-FFF2-40B4-BE49-F238E27FC236}">
                <a16:creationId xmlns:a16="http://schemas.microsoft.com/office/drawing/2014/main"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a16="http://schemas.microsoft.com/office/drawing/2014/main"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a16="http://schemas.microsoft.com/office/drawing/2014/main"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a16="http://schemas.microsoft.com/office/drawing/2014/main"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a16="http://schemas.microsoft.com/office/drawing/2014/main"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a16="http://schemas.microsoft.com/office/drawing/2014/main"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a16="http://schemas.microsoft.com/office/drawing/2014/main"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a16="http://schemas.microsoft.com/office/drawing/2014/main"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a16="http://schemas.microsoft.com/office/drawing/2014/main"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a16="http://schemas.microsoft.com/office/drawing/2014/main"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a16="http://schemas.microsoft.com/office/drawing/2014/main"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a16="http://schemas.microsoft.com/office/drawing/2014/main"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a16="http://schemas.microsoft.com/office/drawing/2014/main"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a16="http://schemas.microsoft.com/office/drawing/2014/main"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a16="http://schemas.microsoft.com/office/drawing/2014/main"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a16="http://schemas.microsoft.com/office/drawing/2014/main"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a16="http://schemas.microsoft.com/office/drawing/2014/main"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a16="http://schemas.microsoft.com/office/drawing/2014/main"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a16="http://schemas.microsoft.com/office/drawing/2014/main"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a16="http://schemas.microsoft.com/office/drawing/2014/main"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a16="http://schemas.microsoft.com/office/drawing/2014/main"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a16="http://schemas.microsoft.com/office/drawing/2014/main"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a16="http://schemas.microsoft.com/office/drawing/2014/main"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a16="http://schemas.microsoft.com/office/drawing/2014/main"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a16="http://schemas.microsoft.com/office/drawing/2014/main"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a16="http://schemas.microsoft.com/office/drawing/2014/main"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a16="http://schemas.microsoft.com/office/drawing/2014/main"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a16="http://schemas.microsoft.com/office/drawing/2014/main"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a16="http://schemas.microsoft.com/office/drawing/2014/main"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FFA6170D-906A-479C-A654-8CAAB7CD4A59}"/>
            </a:ext>
          </a:extLst>
        </xdr:cNvPr>
        <xdr:cNvGrpSpPr/>
      </xdr:nvGrpSpPr>
      <xdr:grpSpPr>
        <a:xfrm>
          <a:off x="3075940" y="862329"/>
          <a:ext cx="2555240" cy="207645"/>
          <a:chOff x="2965450" y="712469"/>
          <a:chExt cx="2241550" cy="205105"/>
        </a:xfrm>
      </xdr:grpSpPr>
      <xdr:sp macro="" textlink="">
        <xdr:nvSpPr>
          <xdr:cNvPr id="44" name="Text Box 1">
            <a:extLst>
              <a:ext uri="{FF2B5EF4-FFF2-40B4-BE49-F238E27FC236}">
                <a16:creationId xmlns:a16="http://schemas.microsoft.com/office/drawing/2014/main"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a16="http://schemas.microsoft.com/office/drawing/2014/main"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a16="http://schemas.microsoft.com/office/drawing/2014/main"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a16="http://schemas.microsoft.com/office/drawing/2014/main"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a16="http://schemas.microsoft.com/office/drawing/2014/main"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a16="http://schemas.microsoft.com/office/drawing/2014/main"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a16="http://schemas.microsoft.com/office/drawing/2014/main"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a16="http://schemas.microsoft.com/office/drawing/2014/main"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a16="http://schemas.microsoft.com/office/drawing/2014/main"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a16="http://schemas.microsoft.com/office/drawing/2014/main"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a16="http://schemas.microsoft.com/office/drawing/2014/main"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a16="http://schemas.microsoft.com/office/drawing/2014/main"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a16="http://schemas.microsoft.com/office/drawing/2014/main"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a16="http://schemas.microsoft.com/office/drawing/2014/main"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a16="http://schemas.microsoft.com/office/drawing/2014/main"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a16="http://schemas.microsoft.com/office/drawing/2014/main"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a16="http://schemas.microsoft.com/office/drawing/2014/main"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a16="http://schemas.microsoft.com/office/drawing/2014/main"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a16="http://schemas.microsoft.com/office/drawing/2014/main"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a16="http://schemas.microsoft.com/office/drawing/2014/main"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a16="http://schemas.microsoft.com/office/drawing/2014/main"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a16="http://schemas.microsoft.com/office/drawing/2014/main"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a16="http://schemas.microsoft.com/office/drawing/2014/main"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a16="http://schemas.microsoft.com/office/drawing/2014/main"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4CBD0C4C-5B95-43C4-AF92-6518D691EAD7}"/>
            </a:ext>
          </a:extLst>
        </xdr:cNvPr>
        <xdr:cNvSpPr/>
      </xdr:nvSpPr>
      <xdr:spPr>
        <a:xfrm>
          <a:off x="3049089" y="958214"/>
          <a:ext cx="32004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62AB5394-E3C5-49BA-9ED6-B2C3EABCF9B4}"/>
            </a:ext>
          </a:extLst>
        </xdr:cNvPr>
        <xdr:cNvSpPr/>
      </xdr:nvSpPr>
      <xdr:spPr>
        <a:xfrm>
          <a:off x="3420291" y="958214"/>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9706E52-A2F8-45DE-894F-F5B3CE22DFD9}"/>
            </a:ext>
          </a:extLst>
        </xdr:cNvPr>
        <xdr:cNvSpPr/>
      </xdr:nvSpPr>
      <xdr:spPr>
        <a:xfrm>
          <a:off x="3664131" y="958214"/>
          <a:ext cx="343989"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662AD675-5490-4FDB-A45B-F6EEE7C83A9D}"/>
            </a:ext>
          </a:extLst>
        </xdr:cNvPr>
        <xdr:cNvSpPr/>
      </xdr:nvSpPr>
      <xdr:spPr>
        <a:xfrm>
          <a:off x="4082143" y="958214"/>
          <a:ext cx="1031966"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D43E5BBF-24E5-4338-ABCB-6AB7F3A8B344}"/>
            </a:ext>
          </a:extLst>
        </xdr:cNvPr>
        <xdr:cNvSpPr/>
      </xdr:nvSpPr>
      <xdr:spPr>
        <a:xfrm>
          <a:off x="5737859" y="2356757"/>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BB158505-93F5-4F0B-9A23-485375A863C1}"/>
            </a:ext>
          </a:extLst>
        </xdr:cNvPr>
        <xdr:cNvSpPr/>
      </xdr:nvSpPr>
      <xdr:spPr>
        <a:xfrm>
          <a:off x="5612673" y="40081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805B6D00-3070-4078-B536-4B0031C1B60F}"/>
            </a:ext>
          </a:extLst>
        </xdr:cNvPr>
        <xdr:cNvSpPr/>
      </xdr:nvSpPr>
      <xdr:spPr>
        <a:xfrm>
          <a:off x="4723313" y="462534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CDBEBB91-BEBD-4D8A-81BC-10C4F5ED95F8}"/>
            </a:ext>
          </a:extLst>
        </xdr:cNvPr>
        <xdr:cNvSpPr/>
      </xdr:nvSpPr>
      <xdr:spPr>
        <a:xfrm>
          <a:off x="5086895"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09030464-3B64-404B-B123-E601A9932BAF}"/>
            </a:ext>
          </a:extLst>
        </xdr:cNvPr>
        <xdr:cNvSpPr/>
      </xdr:nvSpPr>
      <xdr:spPr>
        <a:xfrm>
          <a:off x="5726974"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3095343A-B718-418D-ADF9-83DE0B2B0984}"/>
            </a:ext>
          </a:extLst>
        </xdr:cNvPr>
        <xdr:cNvSpPr/>
      </xdr:nvSpPr>
      <xdr:spPr>
        <a:xfrm>
          <a:off x="1860370" y="71334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14A80D82-41F2-49A9-BA63-280A9F620690}"/>
            </a:ext>
          </a:extLst>
        </xdr:cNvPr>
        <xdr:cNvSpPr/>
      </xdr:nvSpPr>
      <xdr:spPr>
        <a:xfrm>
          <a:off x="21477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E23E5C49-2AE5-48C2-A7FE-25B49236C341}"/>
            </a:ext>
          </a:extLst>
        </xdr:cNvPr>
        <xdr:cNvSpPr/>
      </xdr:nvSpPr>
      <xdr:spPr>
        <a:xfrm>
          <a:off x="1866901" y="79814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7DF06706-357E-4691-8969-1D62890E9067}"/>
            </a:ext>
          </a:extLst>
        </xdr:cNvPr>
        <xdr:cNvSpPr/>
      </xdr:nvSpPr>
      <xdr:spPr>
        <a:xfrm>
          <a:off x="2155370" y="7973784"/>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CAA4294A-28E6-466F-AA3B-C9BA68A073D9}"/>
            </a:ext>
          </a:extLst>
        </xdr:cNvPr>
        <xdr:cNvSpPr/>
      </xdr:nvSpPr>
      <xdr:spPr>
        <a:xfrm>
          <a:off x="1866901"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B9DD9B21-EAC6-4B05-A9AB-7A78882ECA38}"/>
            </a:ext>
          </a:extLst>
        </xdr:cNvPr>
        <xdr:cNvSpPr/>
      </xdr:nvSpPr>
      <xdr:spPr>
        <a:xfrm>
          <a:off x="2155370" y="8240485"/>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3FEC6CE2-0F86-4D70-AF93-1D71D5347FB3}"/>
            </a:ext>
          </a:extLst>
        </xdr:cNvPr>
        <xdr:cNvSpPr/>
      </xdr:nvSpPr>
      <xdr:spPr>
        <a:xfrm>
          <a:off x="4750526" y="71334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B3C9EFF-59F3-420D-B9FE-55F73833ACD6}"/>
            </a:ext>
          </a:extLst>
        </xdr:cNvPr>
        <xdr:cNvSpPr/>
      </xdr:nvSpPr>
      <xdr:spPr>
        <a:xfrm>
          <a:off x="4832170" y="713340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1CDB1ED8-C8B0-4A79-B112-3439E948BA51}"/>
            </a:ext>
          </a:extLst>
        </xdr:cNvPr>
        <xdr:cNvSpPr/>
      </xdr:nvSpPr>
      <xdr:spPr>
        <a:xfrm>
          <a:off x="50433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F241CC6-D161-4890-B2E9-7FF778A8628D}"/>
            </a:ext>
          </a:extLst>
        </xdr:cNvPr>
        <xdr:cNvSpPr/>
      </xdr:nvSpPr>
      <xdr:spPr>
        <a:xfrm>
          <a:off x="4773386" y="7981405"/>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2B090812-923F-40A0-9964-C2412F31FBD9}"/>
            </a:ext>
          </a:extLst>
        </xdr:cNvPr>
        <xdr:cNvSpPr/>
      </xdr:nvSpPr>
      <xdr:spPr>
        <a:xfrm>
          <a:off x="4767943"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44ECDA9D-3381-4DF7-8F2A-E9866253FB1C}"/>
            </a:ext>
          </a:extLst>
        </xdr:cNvPr>
        <xdr:cNvSpPr/>
      </xdr:nvSpPr>
      <xdr:spPr>
        <a:xfrm>
          <a:off x="4832170" y="74077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E7CD36D7-B05F-478C-8178-E216086BFFF6}"/>
            </a:ext>
          </a:extLst>
        </xdr:cNvPr>
        <xdr:cNvSpPr/>
      </xdr:nvSpPr>
      <xdr:spPr>
        <a:xfrm>
          <a:off x="5061856" y="7979227"/>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EB9BA93F-7101-46D3-B129-C251F92A11EB}"/>
            </a:ext>
          </a:extLst>
        </xdr:cNvPr>
        <xdr:cNvSpPr/>
      </xdr:nvSpPr>
      <xdr:spPr>
        <a:xfrm>
          <a:off x="4832170" y="765918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D958B0A-04A5-4506-A47B-136C762B9053}"/>
            </a:ext>
          </a:extLst>
        </xdr:cNvPr>
        <xdr:cNvSpPr/>
      </xdr:nvSpPr>
      <xdr:spPr>
        <a:xfrm>
          <a:off x="5061856" y="8251372"/>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C6FC7F92-A551-48C3-845F-1C86F445190D}"/>
            </a:ext>
          </a:extLst>
        </xdr:cNvPr>
        <xdr:cNvSpPr/>
      </xdr:nvSpPr>
      <xdr:spPr>
        <a:xfrm>
          <a:off x="931818" y="8140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893CB275-9B26-4084-A7D6-1A457ABFCD13}"/>
            </a:ext>
          </a:extLst>
        </xdr:cNvPr>
        <xdr:cNvSpPr/>
      </xdr:nvSpPr>
      <xdr:spPr>
        <a:xfrm>
          <a:off x="1398814" y="814578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9DD41DF5-ECA3-494C-91BA-0C481A2D62A6}"/>
            </a:ext>
          </a:extLst>
        </xdr:cNvPr>
        <xdr:cNvSpPr/>
      </xdr:nvSpPr>
      <xdr:spPr>
        <a:xfrm>
          <a:off x="1838597" y="814578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0CBFD6C4-AC59-4468-95D3-0ACF453CFA43}"/>
            </a:ext>
          </a:extLst>
        </xdr:cNvPr>
        <xdr:cNvSpPr/>
      </xdr:nvSpPr>
      <xdr:spPr>
        <a:xfrm>
          <a:off x="4152900" y="2155374"/>
          <a:ext cx="217713" cy="141511"/>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DDA99F2-2532-4AB6-9723-B03712046F8D}"/>
            </a:ext>
          </a:extLst>
        </xdr:cNvPr>
        <xdr:cNvSpPr/>
      </xdr:nvSpPr>
      <xdr:spPr>
        <a:xfrm>
          <a:off x="2820488" y="19790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D2A62CCD-3072-492E-8BFF-96A83E9E0F38}"/>
            </a:ext>
          </a:extLst>
        </xdr:cNvPr>
        <xdr:cNvSpPr/>
      </xdr:nvSpPr>
      <xdr:spPr>
        <a:xfrm>
          <a:off x="5742214" y="1850571"/>
          <a:ext cx="125186" cy="1524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970064FB-CD3F-4281-9B99-D8ADEFFFEFB0}"/>
            </a:ext>
          </a:extLst>
        </xdr:cNvPr>
        <xdr:cNvSpPr/>
      </xdr:nvSpPr>
      <xdr:spPr>
        <a:xfrm>
          <a:off x="4125685" y="7048499"/>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0813F1A6-86CA-4297-A6E5-213D71A4EEA2}"/>
            </a:ext>
          </a:extLst>
        </xdr:cNvPr>
        <xdr:cNvSpPr/>
      </xdr:nvSpPr>
      <xdr:spPr>
        <a:xfrm>
          <a:off x="2726870" y="7048499"/>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DFE7E-7811-4CFB-A715-8975F6BE94D2}">
  <sheetPr>
    <tabColor theme="1"/>
    <pageSetUpPr autoPageBreaks="0"/>
  </sheetPr>
  <dimension ref="A1:T32"/>
  <sheetViews>
    <sheetView showGridLines="0" showZeros="0" view="pageBreakPreview" zoomScaleNormal="85" zoomScaleSheetLayoutView="100" workbookViewId="0">
      <selection sqref="A1:XFD1"/>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129</v>
      </c>
      <c r="B1" s="89"/>
      <c r="C1" s="89"/>
      <c r="D1" s="89"/>
      <c r="E1" s="89"/>
      <c r="F1" s="89"/>
      <c r="G1" s="89"/>
    </row>
    <row r="2" spans="1:20" ht="12" customHeight="1" x14ac:dyDescent="0.2">
      <c r="B2" s="19" t="s">
        <v>0</v>
      </c>
    </row>
    <row r="3" spans="1:20" ht="16.05" customHeight="1" x14ac:dyDescent="0.2">
      <c r="G3" s="100" t="s">
        <v>14</v>
      </c>
      <c r="H3" s="100"/>
      <c r="I3" s="100"/>
      <c r="J3" s="100"/>
      <c r="K3" s="100"/>
      <c r="L3" s="100"/>
      <c r="M3" s="100"/>
      <c r="N3" s="100"/>
      <c r="O3" s="100"/>
      <c r="Q3" s="2"/>
    </row>
    <row r="4" spans="1:20" ht="16.05" customHeight="1" thickBot="1" x14ac:dyDescent="0.25">
      <c r="G4" s="101" t="s">
        <v>4</v>
      </c>
      <c r="H4" s="101"/>
      <c r="I4" s="101"/>
      <c r="J4" s="101"/>
      <c r="K4" s="101"/>
      <c r="L4" s="101"/>
      <c r="M4" s="101"/>
      <c r="N4" s="101"/>
      <c r="O4" s="101"/>
      <c r="Q4" s="2"/>
    </row>
    <row r="5" spans="1:20" ht="10.050000000000001" customHeight="1" thickBot="1" x14ac:dyDescent="0.25">
      <c r="Q5" s="2"/>
    </row>
    <row r="6" spans="1:20" ht="16.05" customHeight="1" thickBot="1" x14ac:dyDescent="0.25">
      <c r="B6" s="102" t="s">
        <v>15</v>
      </c>
      <c r="C6" s="103"/>
      <c r="D6" s="103"/>
      <c r="E6" s="103"/>
      <c r="F6" s="103"/>
      <c r="G6" s="106"/>
      <c r="H6" s="107"/>
      <c r="I6" s="107"/>
      <c r="J6" s="107"/>
      <c r="K6" s="108"/>
      <c r="L6" s="12" t="s">
        <v>1</v>
      </c>
    </row>
    <row r="7" spans="1:20" ht="19.95" customHeight="1" thickBot="1" x14ac:dyDescent="0.3">
      <c r="B7" s="104"/>
      <c r="C7" s="105"/>
      <c r="D7" s="105"/>
      <c r="E7" s="105"/>
      <c r="F7" s="105"/>
      <c r="G7" s="109" t="s">
        <v>43</v>
      </c>
      <c r="H7" s="110"/>
      <c r="I7" s="111">
        <v>185</v>
      </c>
      <c r="J7" s="112"/>
      <c r="K7" s="113"/>
      <c r="L7" s="30">
        <v>1</v>
      </c>
      <c r="Q7" s="31">
        <v>1</v>
      </c>
      <c r="R7" s="10" t="s">
        <v>5</v>
      </c>
      <c r="S7" s="76">
        <v>1</v>
      </c>
      <c r="T7" s="11" t="s">
        <v>27</v>
      </c>
    </row>
    <row r="8" spans="1:20" ht="16.05" customHeight="1" x14ac:dyDescent="0.2">
      <c r="B8" s="102" t="s">
        <v>16</v>
      </c>
      <c r="C8" s="103"/>
      <c r="D8" s="103"/>
      <c r="E8" s="103"/>
      <c r="F8" s="103"/>
      <c r="G8" s="116" t="s">
        <v>17</v>
      </c>
      <c r="H8" s="116" t="s">
        <v>18</v>
      </c>
      <c r="I8" s="118"/>
      <c r="J8" s="118"/>
      <c r="K8" s="119"/>
      <c r="L8" s="122" t="s">
        <v>19</v>
      </c>
      <c r="M8" s="123"/>
      <c r="N8" s="123"/>
      <c r="O8" s="123"/>
      <c r="P8" s="124"/>
      <c r="Q8" s="125" t="s">
        <v>23</v>
      </c>
      <c r="R8" s="92" t="s">
        <v>24</v>
      </c>
      <c r="S8" s="93"/>
      <c r="T8" s="94"/>
    </row>
    <row r="9" spans="1:20" ht="31.95" customHeight="1" x14ac:dyDescent="0.2">
      <c r="B9" s="114"/>
      <c r="C9" s="115"/>
      <c r="D9" s="115"/>
      <c r="E9" s="115"/>
      <c r="F9" s="115"/>
      <c r="G9" s="117"/>
      <c r="H9" s="117"/>
      <c r="I9" s="120"/>
      <c r="J9" s="120"/>
      <c r="K9" s="121"/>
      <c r="L9" s="98" t="s">
        <v>20</v>
      </c>
      <c r="M9" s="99"/>
      <c r="N9" s="4" t="s">
        <v>21</v>
      </c>
      <c r="O9" s="5" t="s">
        <v>28</v>
      </c>
      <c r="P9" s="13" t="s">
        <v>22</v>
      </c>
      <c r="Q9" s="126"/>
      <c r="R9" s="95"/>
      <c r="S9" s="96"/>
      <c r="T9" s="97"/>
    </row>
    <row r="10" spans="1:20" ht="16.350000000000001" customHeight="1" x14ac:dyDescent="0.2">
      <c r="A10" s="150" t="str">
        <f>IF(D20="","","No."&amp;LEFT(D20,2))</f>
        <v>No.38</v>
      </c>
      <c r="B10" s="138" t="s">
        <v>118</v>
      </c>
      <c r="C10" s="139"/>
      <c r="D10" s="139"/>
      <c r="E10" s="139"/>
      <c r="F10" s="139"/>
      <c r="G10" s="142" t="s">
        <v>37</v>
      </c>
      <c r="H10" s="25" t="s">
        <v>10</v>
      </c>
      <c r="I10" s="26">
        <v>4</v>
      </c>
      <c r="J10" s="26">
        <v>18</v>
      </c>
      <c r="K10" s="6" t="s">
        <v>2</v>
      </c>
      <c r="L10" s="144">
        <v>30000000</v>
      </c>
      <c r="M10" s="145"/>
      <c r="N10" s="151"/>
      <c r="O10" s="151"/>
      <c r="P10" s="127">
        <f>SUM(L10:O11)</f>
        <v>30000000</v>
      </c>
      <c r="Q10" s="129">
        <f>_xlfn.IFS(A10="No.32",19,A10="No.33",17,A10="No.35",23,A10="No.38",23,A10="No.36",38,A10="No.37",24,A10="","")</f>
        <v>23</v>
      </c>
      <c r="R10" s="131">
        <f>IF(L10="","",ROUNDDOWN(P10*Q10/100,0))</f>
        <v>6900000</v>
      </c>
      <c r="S10" s="132"/>
      <c r="T10" s="133"/>
    </row>
    <row r="11" spans="1:20" ht="16.350000000000001" customHeight="1" x14ac:dyDescent="0.2">
      <c r="A11" s="150"/>
      <c r="B11" s="140"/>
      <c r="C11" s="141"/>
      <c r="D11" s="141"/>
      <c r="E11" s="141"/>
      <c r="F11" s="141"/>
      <c r="G11" s="143"/>
      <c r="H11" s="27" t="s">
        <v>40</v>
      </c>
      <c r="I11" s="28">
        <v>2</v>
      </c>
      <c r="J11" s="28">
        <v>24</v>
      </c>
      <c r="K11" s="7" t="s">
        <v>3</v>
      </c>
      <c r="L11" s="146"/>
      <c r="M11" s="147"/>
      <c r="N11" s="152"/>
      <c r="O11" s="152"/>
      <c r="P11" s="128"/>
      <c r="Q11" s="130"/>
      <c r="R11" s="134"/>
      <c r="S11" s="135"/>
      <c r="T11" s="136"/>
    </row>
    <row r="12" spans="1:20" ht="16.350000000000001" customHeight="1" x14ac:dyDescent="0.2">
      <c r="A12" s="137" t="str">
        <f>IF(D21="","","No."&amp;LEFT(D21,2))</f>
        <v>No.35</v>
      </c>
      <c r="B12" s="138" t="s">
        <v>119</v>
      </c>
      <c r="C12" s="139"/>
      <c r="D12" s="139"/>
      <c r="E12" s="139"/>
      <c r="F12" s="139"/>
      <c r="G12" s="142" t="s">
        <v>38</v>
      </c>
      <c r="H12" s="25" t="s">
        <v>10</v>
      </c>
      <c r="I12" s="26">
        <v>8</v>
      </c>
      <c r="J12" s="26">
        <v>1</v>
      </c>
      <c r="K12" s="8" t="s">
        <v>2</v>
      </c>
      <c r="L12" s="144">
        <v>34000000</v>
      </c>
      <c r="M12" s="145"/>
      <c r="N12" s="148"/>
      <c r="O12" s="148"/>
      <c r="P12" s="127">
        <f>SUM(L12:O13)</f>
        <v>34000000</v>
      </c>
      <c r="Q12" s="129">
        <f>_xlfn.IFS(A12="No.32",19,A12="No.33",17,A12="No.35",23,A12="No.38",23,A12="No.36",38,A12="No.37",24,A12="","")</f>
        <v>23</v>
      </c>
      <c r="R12" s="131">
        <f>IF(L12="","",ROUNDDOWN(P12*Q12/100,0))</f>
        <v>7820000</v>
      </c>
      <c r="S12" s="132"/>
      <c r="T12" s="133"/>
    </row>
    <row r="13" spans="1:20" ht="16.350000000000001" customHeight="1" x14ac:dyDescent="0.2">
      <c r="A13" s="137"/>
      <c r="B13" s="140"/>
      <c r="C13" s="141"/>
      <c r="D13" s="141"/>
      <c r="E13" s="141"/>
      <c r="F13" s="141"/>
      <c r="G13" s="143"/>
      <c r="H13" s="27" t="s">
        <v>10</v>
      </c>
      <c r="I13" s="28">
        <v>8</v>
      </c>
      <c r="J13" s="28">
        <v>31</v>
      </c>
      <c r="K13" s="9" t="s">
        <v>3</v>
      </c>
      <c r="L13" s="146"/>
      <c r="M13" s="147"/>
      <c r="N13" s="149"/>
      <c r="O13" s="149"/>
      <c r="P13" s="128"/>
      <c r="Q13" s="130"/>
      <c r="R13" s="134"/>
      <c r="S13" s="135"/>
      <c r="T13" s="136"/>
    </row>
    <row r="14" spans="1:20" ht="16.350000000000001" customHeight="1" x14ac:dyDescent="0.2">
      <c r="A14" s="137" t="str">
        <f>IF(D22="","","No."&amp;LEFT(D22,2))</f>
        <v>No.35</v>
      </c>
      <c r="B14" s="138" t="s">
        <v>120</v>
      </c>
      <c r="C14" s="139"/>
      <c r="D14" s="139"/>
      <c r="E14" s="139"/>
      <c r="F14" s="139"/>
      <c r="G14" s="142" t="s">
        <v>39</v>
      </c>
      <c r="H14" s="25" t="s">
        <v>10</v>
      </c>
      <c r="I14" s="26">
        <v>12</v>
      </c>
      <c r="J14" s="26">
        <v>1</v>
      </c>
      <c r="K14" s="7" t="s">
        <v>2</v>
      </c>
      <c r="L14" s="144">
        <v>9000000</v>
      </c>
      <c r="M14" s="145"/>
      <c r="N14" s="148"/>
      <c r="O14" s="148"/>
      <c r="P14" s="127">
        <f>SUM(L14:O15)</f>
        <v>9000000</v>
      </c>
      <c r="Q14" s="129">
        <f>_xlfn.IFS(A14="No.32",19,A14="No.33",17,A14="No.35",23,A14="No.38",23,A14="No.36",38,A14="No.37",24,A14="","")</f>
        <v>23</v>
      </c>
      <c r="R14" s="153" t="s">
        <v>42</v>
      </c>
      <c r="S14" s="154"/>
      <c r="T14" s="155"/>
    </row>
    <row r="15" spans="1:20" ht="16.350000000000001" customHeight="1" x14ac:dyDescent="0.2">
      <c r="A15" s="137"/>
      <c r="B15" s="140"/>
      <c r="C15" s="141"/>
      <c r="D15" s="141"/>
      <c r="E15" s="141"/>
      <c r="F15" s="141"/>
      <c r="G15" s="143"/>
      <c r="H15" s="27" t="s">
        <v>40</v>
      </c>
      <c r="I15" s="28">
        <v>4</v>
      </c>
      <c r="J15" s="28">
        <v>10</v>
      </c>
      <c r="K15" s="7" t="s">
        <v>3</v>
      </c>
      <c r="L15" s="146"/>
      <c r="M15" s="147"/>
      <c r="N15" s="149"/>
      <c r="O15" s="149"/>
      <c r="P15" s="128"/>
      <c r="Q15" s="130"/>
      <c r="R15" s="156"/>
      <c r="S15" s="157"/>
      <c r="T15" s="158"/>
    </row>
    <row r="16" spans="1:20" ht="16.350000000000001" customHeight="1" x14ac:dyDescent="0.2">
      <c r="A16" s="137" t="str">
        <f>IF(D23="","","No."&amp;LEFT(D23,2))</f>
        <v/>
      </c>
      <c r="B16" s="138"/>
      <c r="C16" s="139"/>
      <c r="D16" s="139"/>
      <c r="E16" s="139"/>
      <c r="F16" s="139"/>
      <c r="G16" s="142"/>
      <c r="H16" s="25"/>
      <c r="I16" s="26"/>
      <c r="J16" s="26"/>
      <c r="K16" s="8" t="s">
        <v>2</v>
      </c>
      <c r="L16" s="144"/>
      <c r="M16" s="145"/>
      <c r="N16" s="148"/>
      <c r="O16" s="148"/>
      <c r="P16" s="127">
        <f>SUM(L16:O17)</f>
        <v>0</v>
      </c>
      <c r="Q16" s="129" t="str">
        <f>_xlfn.IFS(A16="No.32",19,A16="No.33",17,A16="No.35",23,A16="No.38",23,A16="No.36",38,A16="No.37",24,A16="","")</f>
        <v/>
      </c>
      <c r="R16" s="131" t="str">
        <f t="shared" ref="R16" si="0">IF(L16="","",ROUNDDOWN(P16*Q16/100,0))</f>
        <v/>
      </c>
      <c r="S16" s="132"/>
      <c r="T16" s="133"/>
    </row>
    <row r="17" spans="1:20" ht="16.350000000000001" customHeight="1" x14ac:dyDescent="0.2">
      <c r="A17" s="137"/>
      <c r="B17" s="140"/>
      <c r="C17" s="141"/>
      <c r="D17" s="141"/>
      <c r="E17" s="141"/>
      <c r="F17" s="141"/>
      <c r="G17" s="143"/>
      <c r="H17" s="27"/>
      <c r="I17" s="28"/>
      <c r="J17" s="28"/>
      <c r="K17" s="9" t="s">
        <v>3</v>
      </c>
      <c r="L17" s="146"/>
      <c r="M17" s="147"/>
      <c r="N17" s="149"/>
      <c r="O17" s="149"/>
      <c r="P17" s="128"/>
      <c r="Q17" s="130"/>
      <c r="R17" s="134"/>
      <c r="S17" s="135"/>
      <c r="T17" s="136"/>
    </row>
    <row r="18" spans="1:20" ht="16.350000000000001" customHeight="1" x14ac:dyDescent="0.2">
      <c r="A18" s="137" t="str">
        <f>IF(D24="","","No."&amp;LEFT(D24,2))</f>
        <v/>
      </c>
      <c r="B18" s="138"/>
      <c r="C18" s="139"/>
      <c r="D18" s="139"/>
      <c r="E18" s="139"/>
      <c r="F18" s="139"/>
      <c r="G18" s="142"/>
      <c r="H18" s="25"/>
      <c r="I18" s="26"/>
      <c r="J18" s="26"/>
      <c r="K18" s="7" t="s">
        <v>2</v>
      </c>
      <c r="L18" s="144"/>
      <c r="M18" s="145"/>
      <c r="N18" s="148"/>
      <c r="O18" s="148"/>
      <c r="P18" s="127">
        <f>SUM(L18:O19)</f>
        <v>0</v>
      </c>
      <c r="Q18" s="129" t="str">
        <f>_xlfn.IFS(A18="No.32",19,A18="No.33",17,A18="No.35",23,A18="No.38",23,A18="No.36",38,A18="No.37",24,A18="","")</f>
        <v/>
      </c>
      <c r="R18" s="131" t="str">
        <f t="shared" ref="R18" si="1">IF(L18="","",ROUNDDOWN(P18*Q18/100,0))</f>
        <v/>
      </c>
      <c r="S18" s="132"/>
      <c r="T18" s="133"/>
    </row>
    <row r="19" spans="1:20" ht="16.350000000000001" customHeight="1" x14ac:dyDescent="0.2">
      <c r="A19" s="137"/>
      <c r="B19" s="140"/>
      <c r="C19" s="141"/>
      <c r="D19" s="141"/>
      <c r="E19" s="141"/>
      <c r="F19" s="141"/>
      <c r="G19" s="143"/>
      <c r="H19" s="27"/>
      <c r="I19" s="28"/>
      <c r="J19" s="29"/>
      <c r="K19" s="7" t="s">
        <v>3</v>
      </c>
      <c r="L19" s="146"/>
      <c r="M19" s="147"/>
      <c r="N19" s="149"/>
      <c r="O19" s="149"/>
      <c r="P19" s="128"/>
      <c r="Q19" s="130"/>
      <c r="R19" s="134"/>
      <c r="S19" s="135"/>
      <c r="T19" s="136"/>
    </row>
    <row r="20" spans="1:20" ht="19.05" customHeight="1" x14ac:dyDescent="0.2">
      <c r="B20" s="159" t="s">
        <v>8</v>
      </c>
      <c r="C20" s="14" t="s">
        <v>11</v>
      </c>
      <c r="D20" s="162" t="s">
        <v>113</v>
      </c>
      <c r="E20" s="162"/>
      <c r="F20" s="162"/>
      <c r="G20" s="163"/>
      <c r="H20" s="164" t="s">
        <v>7</v>
      </c>
      <c r="I20" s="165"/>
      <c r="J20" s="165"/>
      <c r="K20" s="166"/>
      <c r="L20" s="173">
        <f>SUM(L10:M19)-L14</f>
        <v>64000000</v>
      </c>
      <c r="M20" s="174"/>
      <c r="N20" s="179">
        <f>SUM(N10:N19)-N14</f>
        <v>0</v>
      </c>
      <c r="O20" s="179">
        <f>SUM(O10:O19)-O14</f>
        <v>0</v>
      </c>
      <c r="P20" s="179">
        <f>SUM(P10:P19)-P14</f>
        <v>64000000</v>
      </c>
      <c r="Q20" s="186"/>
      <c r="R20" s="189">
        <f>SUM(R10:T19)</f>
        <v>14720000</v>
      </c>
      <c r="S20" s="190"/>
      <c r="T20" s="191"/>
    </row>
    <row r="21" spans="1:20" ht="19.05" customHeight="1" x14ac:dyDescent="0.2">
      <c r="B21" s="160"/>
      <c r="C21" s="16" t="s">
        <v>12</v>
      </c>
      <c r="D21" s="182" t="s">
        <v>41</v>
      </c>
      <c r="E21" s="182"/>
      <c r="F21" s="182"/>
      <c r="G21" s="183"/>
      <c r="H21" s="167"/>
      <c r="I21" s="168"/>
      <c r="J21" s="168"/>
      <c r="K21" s="169"/>
      <c r="L21" s="175"/>
      <c r="M21" s="176"/>
      <c r="N21" s="180"/>
      <c r="O21" s="180"/>
      <c r="P21" s="180"/>
      <c r="Q21" s="187"/>
      <c r="R21" s="192"/>
      <c r="S21" s="193"/>
      <c r="T21" s="194"/>
    </row>
    <row r="22" spans="1:20" ht="19.05" customHeight="1" x14ac:dyDescent="0.2">
      <c r="B22" s="160"/>
      <c r="C22" s="16" t="s">
        <v>13</v>
      </c>
      <c r="D22" s="182" t="s">
        <v>41</v>
      </c>
      <c r="E22" s="182"/>
      <c r="F22" s="182"/>
      <c r="G22" s="183"/>
      <c r="H22" s="167"/>
      <c r="I22" s="168"/>
      <c r="J22" s="168"/>
      <c r="K22" s="169"/>
      <c r="L22" s="175"/>
      <c r="M22" s="176"/>
      <c r="N22" s="180"/>
      <c r="O22" s="180"/>
      <c r="P22" s="180"/>
      <c r="Q22" s="187"/>
      <c r="R22" s="192"/>
      <c r="S22" s="193"/>
      <c r="T22" s="194"/>
    </row>
    <row r="23" spans="1:20" ht="19.05" customHeight="1" x14ac:dyDescent="0.2">
      <c r="B23" s="160"/>
      <c r="C23" s="16" t="s">
        <v>25</v>
      </c>
      <c r="D23" s="182"/>
      <c r="E23" s="182"/>
      <c r="F23" s="182"/>
      <c r="G23" s="183"/>
      <c r="H23" s="167"/>
      <c r="I23" s="168"/>
      <c r="J23" s="168"/>
      <c r="K23" s="169"/>
      <c r="L23" s="175"/>
      <c r="M23" s="176"/>
      <c r="N23" s="180"/>
      <c r="O23" s="180"/>
      <c r="P23" s="180"/>
      <c r="Q23" s="187"/>
      <c r="R23" s="192"/>
      <c r="S23" s="193"/>
      <c r="T23" s="194"/>
    </row>
    <row r="24" spans="1:20" ht="19.05" customHeight="1" thickBot="1" x14ac:dyDescent="0.25">
      <c r="B24" s="161"/>
      <c r="C24" s="15" t="s">
        <v>26</v>
      </c>
      <c r="D24" s="184"/>
      <c r="E24" s="184"/>
      <c r="F24" s="184"/>
      <c r="G24" s="185"/>
      <c r="H24" s="170"/>
      <c r="I24" s="171"/>
      <c r="J24" s="171"/>
      <c r="K24" s="172"/>
      <c r="L24" s="177"/>
      <c r="M24" s="178"/>
      <c r="N24" s="181"/>
      <c r="O24" s="181"/>
      <c r="P24" s="181"/>
      <c r="Q24" s="188"/>
      <c r="R24" s="195"/>
      <c r="S24" s="196"/>
      <c r="T24" s="197"/>
    </row>
    <row r="25" spans="1:20" s="17" customFormat="1" ht="13.05" customHeight="1" x14ac:dyDescent="0.2">
      <c r="B25" s="18" t="s">
        <v>29</v>
      </c>
    </row>
    <row r="26" spans="1:20" s="17" customFormat="1" ht="19.05" customHeight="1" x14ac:dyDescent="0.2">
      <c r="C26" s="20" t="s">
        <v>9</v>
      </c>
      <c r="D26" s="32">
        <v>4</v>
      </c>
      <c r="E26" s="32">
        <v>4</v>
      </c>
      <c r="F26" s="32">
        <v>17</v>
      </c>
      <c r="M26" s="62" t="s">
        <v>33</v>
      </c>
      <c r="N26" s="203" t="s">
        <v>44</v>
      </c>
      <c r="O26" s="203"/>
      <c r="P26" s="23" t="s">
        <v>6</v>
      </c>
      <c r="Q26" s="204" t="s">
        <v>45</v>
      </c>
      <c r="R26" s="204"/>
      <c r="S26" s="204"/>
      <c r="T26" s="204"/>
    </row>
    <row r="27" spans="1:20" s="17" customFormat="1" ht="19.05" customHeight="1" x14ac:dyDescent="0.2">
      <c r="L27" s="60"/>
      <c r="M27" s="61" t="s">
        <v>32</v>
      </c>
      <c r="N27" s="205" t="s">
        <v>121</v>
      </c>
      <c r="O27" s="205"/>
      <c r="P27" s="205"/>
      <c r="Q27" s="205"/>
      <c r="R27" s="205"/>
      <c r="S27" s="205"/>
      <c r="T27" s="205"/>
    </row>
    <row r="28" spans="1:20" s="17" customFormat="1" ht="19.05" customHeight="1" x14ac:dyDescent="0.2">
      <c r="C28" s="24" t="s">
        <v>30</v>
      </c>
      <c r="L28" s="60"/>
      <c r="M28" s="61" t="s">
        <v>109</v>
      </c>
      <c r="N28" s="206" t="s">
        <v>122</v>
      </c>
      <c r="O28" s="206"/>
      <c r="P28" s="206"/>
      <c r="Q28" s="206"/>
      <c r="R28" s="206"/>
      <c r="S28" s="206"/>
      <c r="T28" s="206"/>
    </row>
    <row r="29" spans="1:20" s="17" customFormat="1" ht="19.05" customHeight="1" x14ac:dyDescent="0.35">
      <c r="B29" s="59" t="s">
        <v>31</v>
      </c>
      <c r="L29" s="60"/>
      <c r="M29" s="61" t="s">
        <v>111</v>
      </c>
      <c r="N29" s="206" t="s">
        <v>123</v>
      </c>
      <c r="O29" s="206"/>
      <c r="P29" s="206"/>
      <c r="Q29" s="206"/>
      <c r="R29" s="206"/>
      <c r="S29" s="206"/>
      <c r="T29" s="206"/>
    </row>
    <row r="30" spans="1:20" s="17" customFormat="1" ht="15" customHeight="1" x14ac:dyDescent="0.2">
      <c r="N30" s="198" t="s">
        <v>34</v>
      </c>
      <c r="O30" s="22"/>
      <c r="P30" s="200" t="s">
        <v>35</v>
      </c>
      <c r="Q30" s="200"/>
      <c r="R30" s="201" t="s">
        <v>36</v>
      </c>
      <c r="S30" s="201"/>
      <c r="T30" s="201"/>
    </row>
    <row r="31" spans="1:20" s="17" customFormat="1" ht="21" customHeight="1" x14ac:dyDescent="0.2">
      <c r="N31" s="199"/>
      <c r="O31" s="33"/>
      <c r="P31" s="202"/>
      <c r="Q31" s="202"/>
      <c r="R31" s="202"/>
      <c r="S31" s="202"/>
      <c r="T31" s="202"/>
    </row>
    <row r="32" spans="1:20" s="17" customFormat="1" ht="3" customHeight="1" x14ac:dyDescent="0.2">
      <c r="O32" s="21"/>
      <c r="P32" s="21"/>
      <c r="Q32" s="21"/>
      <c r="R32" s="21"/>
      <c r="S32" s="21"/>
      <c r="T32" s="21"/>
    </row>
  </sheetData>
  <sheetProtection sheet="1" objects="1" scenarios="1" selectLockedCells="1" selectUnlockedCells="1"/>
  <mergeCells count="81">
    <mergeCell ref="N26:O26"/>
    <mergeCell ref="Q26:T26"/>
    <mergeCell ref="N27:T27"/>
    <mergeCell ref="N28:T28"/>
    <mergeCell ref="N29:T29"/>
    <mergeCell ref="N30:N31"/>
    <mergeCell ref="P30:Q30"/>
    <mergeCell ref="R30:T30"/>
    <mergeCell ref="P31:Q31"/>
    <mergeCell ref="R31:T31"/>
    <mergeCell ref="O20:O24"/>
    <mergeCell ref="P20:P24"/>
    <mergeCell ref="O18:O19"/>
    <mergeCell ref="Q20:Q24"/>
    <mergeCell ref="R20:T24"/>
    <mergeCell ref="B20:B24"/>
    <mergeCell ref="D20:G20"/>
    <mergeCell ref="H20:K24"/>
    <mergeCell ref="L20:M24"/>
    <mergeCell ref="N20:N24"/>
    <mergeCell ref="D21:G21"/>
    <mergeCell ref="D22:G22"/>
    <mergeCell ref="D23:G23"/>
    <mergeCell ref="D24:G24"/>
    <mergeCell ref="P18:P19"/>
    <mergeCell ref="Q18:Q19"/>
    <mergeCell ref="R18:T19"/>
    <mergeCell ref="A16:A17"/>
    <mergeCell ref="B16:F17"/>
    <mergeCell ref="G16:G17"/>
    <mergeCell ref="L16:M17"/>
    <mergeCell ref="A18:A19"/>
    <mergeCell ref="B18:F19"/>
    <mergeCell ref="G18:G19"/>
    <mergeCell ref="L18:M19"/>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O10:O11"/>
    <mergeCell ref="R8:T9"/>
    <mergeCell ref="L9:M9"/>
    <mergeCell ref="G3:O3"/>
    <mergeCell ref="G4:O4"/>
    <mergeCell ref="B6:F7"/>
    <mergeCell ref="G6:K6"/>
    <mergeCell ref="G7:H7"/>
    <mergeCell ref="I7:K7"/>
    <mergeCell ref="B8:F9"/>
    <mergeCell ref="G8:G9"/>
    <mergeCell ref="H8:K9"/>
    <mergeCell ref="L8:P8"/>
    <mergeCell ref="Q8:Q9"/>
  </mergeCells>
  <phoneticPr fontId="3"/>
  <dataValidations count="1">
    <dataValidation type="list" allowBlank="1" showInputMessage="1" showErrorMessage="1" sqref="D20:D24" xr:uid="{15A0142C-9FF0-46C3-B41D-E585495B549D}">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9" tint="-0.499984740745262"/>
  </sheetPr>
  <dimension ref="A1:S37"/>
  <sheetViews>
    <sheetView showGridLines="0" view="pageBreakPreview" zoomScaleNormal="90" zoomScaleSheetLayoutView="100" workbookViewId="0"/>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129</v>
      </c>
      <c r="B1" s="89"/>
      <c r="C1" s="89"/>
      <c r="D1" s="89"/>
      <c r="E1" s="89"/>
      <c r="F1" s="89"/>
      <c r="G1" s="89"/>
    </row>
    <row r="2" spans="1:18" ht="12" customHeight="1" x14ac:dyDescent="0.35">
      <c r="B2" s="35" t="s">
        <v>46</v>
      </c>
      <c r="C2" s="36"/>
      <c r="D2" s="36"/>
      <c r="E2" s="36"/>
    </row>
    <row r="3" spans="1:18" ht="22.05" customHeight="1" x14ac:dyDescent="0.35">
      <c r="B3" s="37"/>
      <c r="C3" s="38" t="s">
        <v>47</v>
      </c>
      <c r="D3" s="207" t="str">
        <f>'記入例（報告書）'!N26</f>
        <v>432-8032</v>
      </c>
      <c r="E3" s="207"/>
      <c r="F3" s="207"/>
      <c r="G3" s="207"/>
      <c r="H3" s="207"/>
      <c r="I3" s="208"/>
      <c r="J3" s="39"/>
      <c r="K3" s="209" t="s">
        <v>48</v>
      </c>
      <c r="L3" s="209"/>
      <c r="M3" s="210" t="s">
        <v>49</v>
      </c>
      <c r="N3" s="210"/>
      <c r="O3" s="210"/>
      <c r="P3" s="210"/>
      <c r="Q3" s="210"/>
      <c r="R3" s="40"/>
    </row>
    <row r="4" spans="1:18" ht="22.05" customHeight="1" x14ac:dyDescent="0.35">
      <c r="B4" s="211" t="s">
        <v>50</v>
      </c>
      <c r="C4" s="212"/>
      <c r="D4" s="215" t="str">
        <f>'記入例（報告書）'!N27</f>
        <v>浜松市中区東伊場2-7</v>
      </c>
      <c r="E4" s="215"/>
      <c r="F4" s="215"/>
      <c r="G4" s="215"/>
      <c r="H4" s="215"/>
      <c r="I4" s="216"/>
      <c r="J4" s="77"/>
      <c r="K4" s="209"/>
      <c r="L4" s="209"/>
      <c r="M4" s="210" t="s">
        <v>51</v>
      </c>
      <c r="N4" s="210"/>
      <c r="O4" s="210"/>
      <c r="P4" s="210"/>
      <c r="Q4" s="210"/>
      <c r="R4" s="40"/>
    </row>
    <row r="5" spans="1:18" ht="22.05" customHeight="1" x14ac:dyDescent="0.35">
      <c r="B5" s="213"/>
      <c r="C5" s="214"/>
      <c r="D5" s="217"/>
      <c r="E5" s="217"/>
      <c r="F5" s="217"/>
      <c r="G5" s="217"/>
      <c r="H5" s="217"/>
      <c r="I5" s="218"/>
      <c r="J5" s="77"/>
      <c r="K5" s="34" t="s">
        <v>52</v>
      </c>
      <c r="M5" s="41"/>
      <c r="N5" s="41"/>
      <c r="O5" s="41"/>
      <c r="P5" s="41"/>
      <c r="Q5" s="41"/>
      <c r="R5" s="41"/>
    </row>
    <row r="6" spans="1:18" ht="22.05" customHeight="1" x14ac:dyDescent="0.35">
      <c r="B6" s="231" t="s">
        <v>110</v>
      </c>
      <c r="C6" s="232"/>
      <c r="D6" s="233" t="str">
        <f>'記入例（報告書）'!N28</f>
        <v>株式会社荒木建築</v>
      </c>
      <c r="E6" s="233"/>
      <c r="F6" s="233"/>
      <c r="G6" s="233"/>
      <c r="H6" s="233"/>
      <c r="I6" s="234"/>
      <c r="J6" s="77"/>
      <c r="K6" s="235"/>
      <c r="L6" s="236"/>
      <c r="M6" s="236"/>
      <c r="N6" s="236"/>
      <c r="O6" s="236"/>
      <c r="P6" s="237"/>
      <c r="Q6" s="240" t="s">
        <v>53</v>
      </c>
      <c r="R6" s="241"/>
    </row>
    <row r="7" spans="1:18" ht="22.05" customHeight="1" x14ac:dyDescent="0.35">
      <c r="B7" s="242" t="s">
        <v>54</v>
      </c>
      <c r="C7" s="243"/>
      <c r="D7" s="244" t="str">
        <f>'記入例（報告書）'!N29</f>
        <v>代表取締役　荒木太郎</v>
      </c>
      <c r="E7" s="244"/>
      <c r="F7" s="244"/>
      <c r="G7" s="244"/>
      <c r="H7" s="244"/>
      <c r="I7" s="245"/>
      <c r="J7" s="78"/>
      <c r="K7" s="246">
        <v>22101932</v>
      </c>
      <c r="L7" s="247"/>
      <c r="M7" s="247"/>
      <c r="N7" s="247"/>
      <c r="O7" s="248">
        <f>'記入例（報告書）'!I7</f>
        <v>185</v>
      </c>
      <c r="P7" s="249"/>
      <c r="Q7" s="250">
        <f>'記入例（報告書）'!L7</f>
        <v>1</v>
      </c>
      <c r="R7" s="251"/>
    </row>
    <row r="8" spans="1:18" ht="22.05" customHeight="1" x14ac:dyDescent="0.35">
      <c r="B8" s="219" t="s">
        <v>55</v>
      </c>
      <c r="C8" s="219"/>
      <c r="D8" s="220"/>
      <c r="E8" s="221" t="str">
        <f>'記入例（報告書）'!Q26</f>
        <v>053-452-1112</v>
      </c>
      <c r="F8" s="222"/>
      <c r="G8" s="222"/>
      <c r="H8" s="223"/>
      <c r="L8" s="42" t="s">
        <v>112</v>
      </c>
      <c r="M8" s="43"/>
      <c r="N8" s="43"/>
      <c r="O8" s="43"/>
      <c r="P8" s="43"/>
      <c r="Q8" s="43"/>
      <c r="R8" s="43"/>
    </row>
    <row r="9" spans="1:18" ht="4.95" customHeight="1" x14ac:dyDescent="0.35"/>
    <row r="10" spans="1:18" ht="25.95" customHeight="1" thickBot="1" x14ac:dyDescent="0.4">
      <c r="B10" s="44" t="s">
        <v>56</v>
      </c>
      <c r="C10" s="224" t="s">
        <v>57</v>
      </c>
      <c r="D10" s="225"/>
      <c r="E10" s="225"/>
      <c r="F10" s="226" t="s">
        <v>58</v>
      </c>
      <c r="G10" s="227"/>
      <c r="H10" s="227"/>
      <c r="I10" s="227"/>
      <c r="J10" s="228" t="s">
        <v>59</v>
      </c>
      <c r="K10" s="229"/>
      <c r="L10" s="226" t="s">
        <v>60</v>
      </c>
      <c r="M10" s="230"/>
      <c r="N10" s="238" t="s">
        <v>61</v>
      </c>
      <c r="O10" s="239"/>
      <c r="P10" s="239"/>
      <c r="Q10" s="239"/>
      <c r="R10" s="75">
        <f>'記入例（報告書）'!Q7</f>
        <v>1</v>
      </c>
    </row>
    <row r="11" spans="1:18" ht="22.05" customHeight="1" x14ac:dyDescent="0.35">
      <c r="A11" s="46" t="str">
        <f>B11</f>
        <v>31</v>
      </c>
      <c r="B11" s="252" t="s">
        <v>62</v>
      </c>
      <c r="C11" s="254" t="s">
        <v>63</v>
      </c>
      <c r="D11" s="256" t="s">
        <v>64</v>
      </c>
      <c r="E11" s="257"/>
      <c r="F11" s="260"/>
      <c r="G11" s="261"/>
      <c r="H11" s="261"/>
      <c r="I11" s="261"/>
      <c r="J11" s="262">
        <v>19</v>
      </c>
      <c r="K11" s="263"/>
      <c r="L11" s="264"/>
      <c r="M11" s="265"/>
      <c r="N11" s="239" t="s">
        <v>65</v>
      </c>
      <c r="O11" s="239"/>
      <c r="P11" s="239"/>
      <c r="Q11" s="239"/>
      <c r="R11" s="47"/>
    </row>
    <row r="12" spans="1:18" ht="22.05" customHeight="1" x14ac:dyDescent="0.35">
      <c r="A12" s="48"/>
      <c r="B12" s="253"/>
      <c r="C12" s="255"/>
      <c r="D12" s="258"/>
      <c r="E12" s="259"/>
      <c r="F12" s="266"/>
      <c r="G12" s="267"/>
      <c r="H12" s="267"/>
      <c r="I12" s="267"/>
      <c r="J12" s="268">
        <v>19</v>
      </c>
      <c r="K12" s="269"/>
      <c r="L12" s="270"/>
      <c r="M12" s="271"/>
      <c r="N12" s="272"/>
      <c r="O12" s="272"/>
      <c r="P12" s="272"/>
      <c r="Q12" s="273">
        <v>5</v>
      </c>
      <c r="R12" s="274"/>
    </row>
    <row r="13" spans="1:18" ht="22.05" customHeight="1" x14ac:dyDescent="0.35">
      <c r="A13" s="46" t="str">
        <f>B13</f>
        <v>32</v>
      </c>
      <c r="B13" s="275" t="s">
        <v>66</v>
      </c>
      <c r="C13" s="255"/>
      <c r="D13" s="276" t="s">
        <v>67</v>
      </c>
      <c r="E13" s="277"/>
      <c r="F13" s="260"/>
      <c r="G13" s="261"/>
      <c r="H13" s="261"/>
      <c r="I13" s="261"/>
      <c r="J13" s="280">
        <v>20</v>
      </c>
      <c r="K13" s="281"/>
      <c r="L13" s="282"/>
      <c r="M13" s="283"/>
      <c r="N13" s="239" t="s">
        <v>68</v>
      </c>
      <c r="O13" s="239"/>
      <c r="P13" s="239"/>
      <c r="Q13" s="239"/>
      <c r="R13" s="47"/>
    </row>
    <row r="14" spans="1:18" ht="22.05" customHeight="1" x14ac:dyDescent="0.35">
      <c r="A14" s="48"/>
      <c r="B14" s="253"/>
      <c r="C14" s="255"/>
      <c r="D14" s="278"/>
      <c r="E14" s="279"/>
      <c r="F14" s="284"/>
      <c r="G14" s="285"/>
      <c r="H14" s="285"/>
      <c r="I14" s="285"/>
      <c r="J14" s="286">
        <v>19</v>
      </c>
      <c r="K14" s="287"/>
      <c r="L14" s="288"/>
      <c r="M14" s="289"/>
      <c r="N14" s="290"/>
      <c r="O14" s="290"/>
      <c r="P14" s="290"/>
      <c r="Q14" s="291">
        <v>3504</v>
      </c>
      <c r="R14" s="292"/>
    </row>
    <row r="15" spans="1:18" ht="22.05" customHeight="1" thickBot="1" x14ac:dyDescent="0.4">
      <c r="A15" s="46" t="str">
        <f>B15</f>
        <v>33</v>
      </c>
      <c r="B15" s="275" t="s">
        <v>69</v>
      </c>
      <c r="C15" s="255"/>
      <c r="D15" s="276" t="s">
        <v>70</v>
      </c>
      <c r="E15" s="277"/>
      <c r="F15" s="260"/>
      <c r="G15" s="261"/>
      <c r="H15" s="261"/>
      <c r="I15" s="261"/>
      <c r="J15" s="280">
        <v>18</v>
      </c>
      <c r="K15" s="281"/>
      <c r="L15" s="282"/>
      <c r="M15" s="283"/>
      <c r="N15" s="293" t="str">
        <f>_xlfn.IFS(LEFT(Q14,2)="32","道路新設工事",LEFT(Q14,2)="33","舗装工事業",LEFT(Q14,2)="35","建築事業",LEFT(Q14,2)="38","既設建築物設備工事業",LEFT(Q14,2)="36","機械装置組立据付",LEFT(Q14,2)="37","その他の建築事業")</f>
        <v>建築事業</v>
      </c>
      <c r="O15" s="293"/>
      <c r="P15" s="293"/>
      <c r="Q15" s="293"/>
      <c r="R15" s="294"/>
    </row>
    <row r="16" spans="1:18" ht="22.05" customHeight="1" x14ac:dyDescent="0.35">
      <c r="A16" s="48"/>
      <c r="B16" s="253"/>
      <c r="C16" s="255"/>
      <c r="D16" s="278"/>
      <c r="E16" s="279"/>
      <c r="F16" s="284"/>
      <c r="G16" s="285"/>
      <c r="H16" s="285"/>
      <c r="I16" s="285"/>
      <c r="J16" s="286">
        <v>17</v>
      </c>
      <c r="K16" s="287"/>
      <c r="L16" s="288"/>
      <c r="M16" s="289"/>
      <c r="N16" s="295" t="s">
        <v>71</v>
      </c>
      <c r="O16" s="295"/>
      <c r="P16" s="295"/>
      <c r="Q16" s="295"/>
      <c r="R16" s="296"/>
    </row>
    <row r="17" spans="1:19" ht="22.05" customHeight="1" x14ac:dyDescent="0.35">
      <c r="A17" s="46" t="str">
        <f>B17</f>
        <v>34</v>
      </c>
      <c r="B17" s="275" t="s">
        <v>72</v>
      </c>
      <c r="C17" s="255"/>
      <c r="D17" s="256" t="s">
        <v>73</v>
      </c>
      <c r="E17" s="257"/>
      <c r="F17" s="260"/>
      <c r="G17" s="261"/>
      <c r="H17" s="261"/>
      <c r="I17" s="261"/>
      <c r="J17" s="280">
        <v>25</v>
      </c>
      <c r="K17" s="281"/>
      <c r="L17" s="282"/>
      <c r="M17" s="283"/>
      <c r="N17" s="298" t="s">
        <v>128</v>
      </c>
      <c r="O17" s="299"/>
      <c r="P17" s="299"/>
      <c r="Q17" s="299"/>
      <c r="R17" s="300"/>
    </row>
    <row r="18" spans="1:19" ht="22.05" customHeight="1" x14ac:dyDescent="0.35">
      <c r="A18" s="48"/>
      <c r="B18" s="297"/>
      <c r="C18" s="255"/>
      <c r="D18" s="258"/>
      <c r="E18" s="259"/>
      <c r="F18" s="301"/>
      <c r="G18" s="302"/>
      <c r="H18" s="302"/>
      <c r="I18" s="302"/>
      <c r="J18" s="286">
        <v>24</v>
      </c>
      <c r="K18" s="287"/>
      <c r="L18" s="288"/>
      <c r="M18" s="289"/>
      <c r="N18" s="303" t="s">
        <v>75</v>
      </c>
      <c r="O18" s="304"/>
      <c r="P18" s="304"/>
      <c r="Q18" s="304"/>
      <c r="R18" s="305"/>
    </row>
    <row r="19" spans="1:19" ht="22.05" customHeight="1" x14ac:dyDescent="0.35">
      <c r="A19" s="46" t="str">
        <f>B19</f>
        <v>35</v>
      </c>
      <c r="B19" s="275" t="s">
        <v>76</v>
      </c>
      <c r="C19" s="255"/>
      <c r="D19" s="276" t="s">
        <v>77</v>
      </c>
      <c r="E19" s="277"/>
      <c r="F19" s="260"/>
      <c r="G19" s="261"/>
      <c r="H19" s="261"/>
      <c r="I19" s="261"/>
      <c r="J19" s="280">
        <v>23</v>
      </c>
      <c r="K19" s="281"/>
      <c r="L19" s="282"/>
      <c r="M19" s="283"/>
      <c r="N19" s="308"/>
      <c r="O19" s="308"/>
      <c r="P19" s="308"/>
      <c r="Q19" s="308"/>
      <c r="R19" s="309"/>
    </row>
    <row r="20" spans="1:19" ht="22.05" customHeight="1" x14ac:dyDescent="0.35">
      <c r="A20" s="48"/>
      <c r="B20" s="297"/>
      <c r="C20" s="255"/>
      <c r="D20" s="306"/>
      <c r="E20" s="307"/>
      <c r="F20" s="301">
        <f>SUMIF('記入例（報告書）'!A10:A13,"No.35",'記入例（報告書）'!P10:P13)</f>
        <v>34000000</v>
      </c>
      <c r="G20" s="302"/>
      <c r="H20" s="302"/>
      <c r="I20" s="302"/>
      <c r="J20" s="286">
        <v>23</v>
      </c>
      <c r="K20" s="287"/>
      <c r="L20" s="288">
        <f>ROUNDDOWN(F20*J20/100000,0)</f>
        <v>7820</v>
      </c>
      <c r="M20" s="289"/>
      <c r="N20" s="298" t="s">
        <v>78</v>
      </c>
      <c r="O20" s="299"/>
      <c r="P20" s="299"/>
      <c r="Q20" s="299"/>
      <c r="R20" s="300"/>
    </row>
    <row r="21" spans="1:19" ht="22.05" customHeight="1" x14ac:dyDescent="0.35">
      <c r="A21" s="46" t="str">
        <f>B21</f>
        <v>38</v>
      </c>
      <c r="B21" s="275" t="s">
        <v>79</v>
      </c>
      <c r="C21" s="255"/>
      <c r="D21" s="256" t="s">
        <v>80</v>
      </c>
      <c r="E21" s="257"/>
      <c r="F21" s="260"/>
      <c r="G21" s="261"/>
      <c r="H21" s="261"/>
      <c r="I21" s="261"/>
      <c r="J21" s="280">
        <v>23</v>
      </c>
      <c r="K21" s="281"/>
      <c r="L21" s="282"/>
      <c r="M21" s="283"/>
      <c r="N21" s="310"/>
      <c r="O21" s="310"/>
      <c r="P21" s="91"/>
      <c r="Q21" s="313"/>
      <c r="R21" s="314"/>
    </row>
    <row r="22" spans="1:19" ht="22.05" customHeight="1" x14ac:dyDescent="0.35">
      <c r="A22" s="48"/>
      <c r="B22" s="253"/>
      <c r="C22" s="255"/>
      <c r="D22" s="258"/>
      <c r="E22" s="259"/>
      <c r="F22" s="284">
        <f>SUMIF('記入例（報告書）'!A10:A13,"No.38",'記入例（報告書）'!P10:P13)</f>
        <v>30000000</v>
      </c>
      <c r="G22" s="285"/>
      <c r="H22" s="285"/>
      <c r="I22" s="285"/>
      <c r="J22" s="286">
        <v>23</v>
      </c>
      <c r="K22" s="287"/>
      <c r="L22" s="288">
        <f>ROUNDDOWN(F22*J22/100000,0)</f>
        <v>6900</v>
      </c>
      <c r="M22" s="289"/>
      <c r="N22" s="239" t="s">
        <v>81</v>
      </c>
      <c r="O22" s="239"/>
      <c r="P22" s="239"/>
      <c r="Q22" s="239"/>
      <c r="R22" s="54"/>
    </row>
    <row r="23" spans="1:19" ht="22.05" customHeight="1" x14ac:dyDescent="0.35">
      <c r="A23" s="46" t="s">
        <v>82</v>
      </c>
      <c r="B23" s="275" t="s">
        <v>83</v>
      </c>
      <c r="C23" s="255"/>
      <c r="D23" s="319" t="s">
        <v>84</v>
      </c>
      <c r="E23" s="322" t="s">
        <v>85</v>
      </c>
      <c r="F23" s="260"/>
      <c r="G23" s="261"/>
      <c r="H23" s="261"/>
      <c r="I23" s="261"/>
      <c r="J23" s="280">
        <v>40</v>
      </c>
      <c r="K23" s="281"/>
      <c r="L23" s="282"/>
      <c r="M23" s="283"/>
      <c r="N23" s="303" t="s">
        <v>86</v>
      </c>
      <c r="O23" s="304"/>
      <c r="P23" s="304"/>
      <c r="Q23" s="304"/>
      <c r="R23" s="305"/>
    </row>
    <row r="24" spans="1:19" ht="22.05" customHeight="1" thickBot="1" x14ac:dyDescent="0.4">
      <c r="A24" s="48"/>
      <c r="B24" s="253"/>
      <c r="C24" s="255"/>
      <c r="D24" s="320"/>
      <c r="E24" s="323"/>
      <c r="F24" s="301"/>
      <c r="G24" s="302"/>
      <c r="H24" s="302"/>
      <c r="I24" s="302"/>
      <c r="J24" s="286">
        <v>38</v>
      </c>
      <c r="K24" s="287"/>
      <c r="L24" s="288"/>
      <c r="M24" s="289"/>
      <c r="N24" s="311" t="s">
        <v>87</v>
      </c>
      <c r="O24" s="311"/>
      <c r="P24" s="311"/>
      <c r="Q24" s="311"/>
      <c r="R24" s="312"/>
    </row>
    <row r="25" spans="1:19" ht="22.05" customHeight="1" x14ac:dyDescent="0.35">
      <c r="A25" s="46" t="s">
        <v>88</v>
      </c>
      <c r="B25" s="253"/>
      <c r="C25" s="255"/>
      <c r="D25" s="320"/>
      <c r="E25" s="318" t="s">
        <v>89</v>
      </c>
      <c r="F25" s="260"/>
      <c r="G25" s="261"/>
      <c r="H25" s="261"/>
      <c r="I25" s="261"/>
      <c r="J25" s="280">
        <v>22</v>
      </c>
      <c r="K25" s="281"/>
      <c r="L25" s="282"/>
      <c r="M25" s="283"/>
      <c r="N25" s="79"/>
      <c r="O25" s="79"/>
      <c r="P25" s="79"/>
      <c r="Q25" s="79"/>
      <c r="R25" s="79"/>
      <c r="S25" s="79"/>
    </row>
    <row r="26" spans="1:19" ht="22.05" customHeight="1" x14ac:dyDescent="0.35">
      <c r="A26" s="48"/>
      <c r="B26" s="253"/>
      <c r="C26" s="255"/>
      <c r="D26" s="321"/>
      <c r="E26" s="318"/>
      <c r="F26" s="284"/>
      <c r="G26" s="285"/>
      <c r="H26" s="285"/>
      <c r="I26" s="285"/>
      <c r="J26" s="286">
        <v>21</v>
      </c>
      <c r="K26" s="287"/>
      <c r="L26" s="288"/>
      <c r="M26" s="289"/>
      <c r="N26" s="79"/>
      <c r="O26" s="79"/>
      <c r="P26" s="79"/>
      <c r="Q26" s="79"/>
      <c r="R26" s="79"/>
      <c r="S26" s="79"/>
    </row>
    <row r="27" spans="1:19" ht="22.05" customHeight="1" x14ac:dyDescent="0.35">
      <c r="A27" s="46" t="str">
        <f>B27</f>
        <v>37</v>
      </c>
      <c r="B27" s="275" t="s">
        <v>90</v>
      </c>
      <c r="C27" s="255"/>
      <c r="D27" s="276" t="s">
        <v>91</v>
      </c>
      <c r="E27" s="277"/>
      <c r="F27" s="260"/>
      <c r="G27" s="261"/>
      <c r="H27" s="261"/>
      <c r="I27" s="261"/>
      <c r="J27" s="280">
        <v>24</v>
      </c>
      <c r="K27" s="281"/>
      <c r="L27" s="282"/>
      <c r="M27" s="283"/>
      <c r="N27" s="49"/>
      <c r="O27" s="49"/>
    </row>
    <row r="28" spans="1:19" ht="22.05" customHeight="1" thickBot="1" x14ac:dyDescent="0.4">
      <c r="B28" s="315"/>
      <c r="C28" s="255"/>
      <c r="D28" s="278"/>
      <c r="E28" s="279"/>
      <c r="F28" s="284"/>
      <c r="G28" s="285"/>
      <c r="H28" s="285"/>
      <c r="I28" s="285"/>
      <c r="J28" s="286">
        <v>24</v>
      </c>
      <c r="K28" s="287"/>
      <c r="L28" s="316"/>
      <c r="M28" s="317"/>
    </row>
    <row r="29" spans="1:19" ht="22.05" customHeight="1" x14ac:dyDescent="0.35">
      <c r="B29" s="335" t="s">
        <v>92</v>
      </c>
      <c r="C29" s="336"/>
      <c r="D29" s="336"/>
      <c r="E29" s="336"/>
      <c r="F29" s="337">
        <f>SUM(F11:I28)</f>
        <v>64000000</v>
      </c>
      <c r="G29" s="338"/>
      <c r="H29" s="338"/>
      <c r="I29" s="338"/>
      <c r="J29" s="339"/>
      <c r="K29" s="340"/>
      <c r="L29" s="341">
        <f>SUM(L11:M28)</f>
        <v>14720</v>
      </c>
      <c r="M29" s="342"/>
    </row>
    <row r="30" spans="1:19" ht="30" customHeight="1" thickBot="1" x14ac:dyDescent="0.4">
      <c r="A30" s="50"/>
      <c r="B30" s="343" t="s">
        <v>93</v>
      </c>
      <c r="C30" s="344"/>
      <c r="D30" s="344"/>
      <c r="E30" s="344"/>
      <c r="F30" s="51" t="s">
        <v>94</v>
      </c>
      <c r="G30" s="58" t="s">
        <v>95</v>
      </c>
      <c r="H30" s="326" t="s">
        <v>96</v>
      </c>
      <c r="I30" s="327"/>
      <c r="J30" s="345" t="s">
        <v>97</v>
      </c>
      <c r="K30" s="346"/>
      <c r="L30" s="347"/>
      <c r="M30" s="348"/>
      <c r="N30" s="324" t="s">
        <v>98</v>
      </c>
      <c r="O30" s="325"/>
      <c r="P30" s="58" t="s">
        <v>95</v>
      </c>
      <c r="Q30" s="326" t="s">
        <v>96</v>
      </c>
      <c r="R30" s="327"/>
    </row>
    <row r="31" spans="1:19" ht="22.05" customHeight="1" x14ac:dyDescent="0.4">
      <c r="A31" s="52"/>
      <c r="B31" s="55" t="s">
        <v>99</v>
      </c>
      <c r="C31" s="328" t="s">
        <v>125</v>
      </c>
      <c r="D31" s="329"/>
      <c r="E31" s="330"/>
      <c r="F31" s="82">
        <v>10000</v>
      </c>
      <c r="G31" s="69">
        <v>12</v>
      </c>
      <c r="H31" s="66">
        <v>120</v>
      </c>
      <c r="I31" s="63" t="s">
        <v>100</v>
      </c>
      <c r="J31" s="331" t="s">
        <v>101</v>
      </c>
      <c r="K31" s="332"/>
      <c r="L31" s="328"/>
      <c r="M31" s="330"/>
      <c r="N31" s="333"/>
      <c r="O31" s="334"/>
      <c r="P31" s="69"/>
      <c r="Q31" s="66"/>
      <c r="R31" s="45" t="s">
        <v>100</v>
      </c>
    </row>
    <row r="32" spans="1:19" ht="22.05" customHeight="1" x14ac:dyDescent="0.4">
      <c r="A32" s="52"/>
      <c r="B32" s="56" t="s">
        <v>102</v>
      </c>
      <c r="C32" s="354" t="s">
        <v>126</v>
      </c>
      <c r="D32" s="355"/>
      <c r="E32" s="356"/>
      <c r="F32" s="83">
        <v>5000</v>
      </c>
      <c r="G32" s="70"/>
      <c r="H32" s="67" t="s">
        <v>127</v>
      </c>
      <c r="I32" s="64" t="s">
        <v>100</v>
      </c>
      <c r="J32" s="357" t="s">
        <v>103</v>
      </c>
      <c r="K32" s="358"/>
      <c r="L32" s="354"/>
      <c r="M32" s="356"/>
      <c r="N32" s="359"/>
      <c r="O32" s="360"/>
      <c r="P32" s="70"/>
      <c r="Q32" s="67"/>
      <c r="R32" s="73" t="s">
        <v>100</v>
      </c>
    </row>
    <row r="33" spans="1:19" ht="22.05" customHeight="1" thickBot="1" x14ac:dyDescent="0.45">
      <c r="A33" s="52"/>
      <c r="B33" s="57" t="s">
        <v>104</v>
      </c>
      <c r="C33" s="361" t="s">
        <v>124</v>
      </c>
      <c r="D33" s="362"/>
      <c r="E33" s="363"/>
      <c r="F33" s="84"/>
      <c r="G33" s="71"/>
      <c r="H33" s="68">
        <v>80</v>
      </c>
      <c r="I33" s="65" t="s">
        <v>100</v>
      </c>
      <c r="J33" s="364" t="s">
        <v>105</v>
      </c>
      <c r="K33" s="365"/>
      <c r="L33" s="361"/>
      <c r="M33" s="363"/>
      <c r="N33" s="366"/>
      <c r="O33" s="367"/>
      <c r="P33" s="71"/>
      <c r="Q33" s="68"/>
      <c r="R33" s="72" t="s">
        <v>100</v>
      </c>
    </row>
    <row r="34" spans="1:19" ht="15" customHeight="1" x14ac:dyDescent="0.35">
      <c r="B34" s="349" t="s">
        <v>106</v>
      </c>
      <c r="C34" s="349"/>
      <c r="D34" s="349"/>
      <c r="E34" s="349"/>
      <c r="F34" s="349"/>
      <c r="G34" s="349"/>
      <c r="H34" s="349"/>
      <c r="I34" s="349"/>
      <c r="J34" s="349"/>
      <c r="K34" s="349"/>
      <c r="M34" s="36"/>
      <c r="N34" s="36"/>
      <c r="O34" s="36"/>
    </row>
    <row r="35" spans="1:19" ht="22.05" customHeight="1" x14ac:dyDescent="0.45">
      <c r="B35" s="350" t="s">
        <v>9</v>
      </c>
      <c r="C35" s="351"/>
      <c r="D35" s="80">
        <f>'記入例（報告書）'!D26</f>
        <v>4</v>
      </c>
      <c r="E35" s="81">
        <f>'記入例（報告書）'!E26</f>
        <v>4</v>
      </c>
      <c r="F35" s="81">
        <f>'記入例（報告書）'!F26</f>
        <v>17</v>
      </c>
      <c r="G35" s="43"/>
      <c r="H35" s="352" t="s">
        <v>107</v>
      </c>
      <c r="I35" s="352"/>
      <c r="J35" s="352"/>
      <c r="K35" s="353" t="str">
        <f>D6</f>
        <v>株式会社荒木建築</v>
      </c>
      <c r="L35" s="353"/>
      <c r="M35" s="353"/>
      <c r="N35" s="353"/>
      <c r="O35" s="353"/>
      <c r="P35" s="353"/>
      <c r="Q35" s="353"/>
    </row>
    <row r="36" spans="1:19" ht="22.05" customHeight="1" x14ac:dyDescent="0.45">
      <c r="B36" s="74" t="s">
        <v>108</v>
      </c>
      <c r="C36" s="50"/>
      <c r="D36" s="53"/>
      <c r="E36" s="53"/>
      <c r="F36" s="53"/>
      <c r="G36" s="53"/>
      <c r="H36" s="352"/>
      <c r="I36" s="352"/>
      <c r="J36" s="352"/>
      <c r="K36" s="353" t="str">
        <f>D7</f>
        <v>代表取締役　荒木太郎</v>
      </c>
      <c r="L36" s="353"/>
      <c r="M36" s="353"/>
      <c r="N36" s="353"/>
      <c r="O36" s="353"/>
      <c r="P36" s="353"/>
      <c r="Q36" s="353"/>
    </row>
    <row r="37" spans="1:19" ht="15" customHeight="1" x14ac:dyDescent="0.35">
      <c r="Q37" s="36"/>
      <c r="R37" s="36"/>
      <c r="S37" s="36"/>
    </row>
  </sheetData>
  <sheetProtection sheet="1" objects="1" scenarios="1" selectLockedCells="1" selectUnlockedCells="1"/>
  <dataConsolidate/>
  <mergeCells count="138">
    <mergeCell ref="B34:K34"/>
    <mergeCell ref="B35:C35"/>
    <mergeCell ref="H35:J36"/>
    <mergeCell ref="K35:Q35"/>
    <mergeCell ref="K36:Q36"/>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B30:E30"/>
    <mergeCell ref="H30:I30"/>
    <mergeCell ref="J30:M30"/>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23" priority="11" operator="containsText" text="①．　一  括  納  付">
      <formula>NOT(ISERROR(SEARCH("①．　一  括  納  付",AD18)))</formula>
    </cfRule>
  </conditionalFormatting>
  <conditionalFormatting sqref="K35:Q36">
    <cfRule type="expression" dxfId="22" priority="10">
      <formula>$K$35=0</formula>
    </cfRule>
  </conditionalFormatting>
  <conditionalFormatting sqref="N24:R24">
    <cfRule type="containsText" dxfId="21" priority="9" operator="containsText" text="②．分割(３回)">
      <formula>NOT(ISERROR(SEARCH("②．分割(３回)",N24)))</formula>
    </cfRule>
  </conditionalFormatting>
  <conditionalFormatting sqref="N23:R23">
    <cfRule type="containsText" dxfId="20" priority="8" operator="containsText" text="①．一括納付">
      <formula>NOT(ISERROR(SEARCH("①．一括納付",N23)))</formula>
    </cfRule>
  </conditionalFormatting>
  <conditionalFormatting sqref="N20:R20">
    <cfRule type="containsText" dxfId="19" priority="7" operator="containsText" text="③．委託解除年月日">
      <formula>NOT(ISERROR(SEARCH("③．委託解除年月日",N20)))</formula>
    </cfRule>
  </conditionalFormatting>
  <conditionalFormatting sqref="N18:R18">
    <cfRule type="containsText" dxfId="18" priority="6" operator="containsText" text="②．前年度と変わる">
      <formula>NOT(ISERROR(SEARCH("②．前年度と変わる",N18)))</formula>
    </cfRule>
  </conditionalFormatting>
  <conditionalFormatting sqref="N17:R17">
    <cfRule type="containsText" dxfId="17" priority="5" operator="containsText" text="①．前年度と同額">
      <formula>NOT(ISERROR(SEARCH("①．前年度と同額",N17)))</formula>
    </cfRule>
  </conditionalFormatting>
  <conditionalFormatting sqref="D3:I5 E8:H8 O7:R7 D6:D7">
    <cfRule type="cellIs" dxfId="16" priority="4" operator="equal">
      <formula>0</formula>
    </cfRule>
  </conditionalFormatting>
  <conditionalFormatting sqref="D35:F35">
    <cfRule type="cellIs" dxfId="15" priority="3" operator="equal">
      <formula>0</formula>
    </cfRule>
  </conditionalFormatting>
  <conditionalFormatting sqref="F14:I14 F16:I16 F20:I20 F22:I22 F24:I24 F28:I28">
    <cfRule type="cellIs" dxfId="14" priority="2" operator="equal">
      <formula>0</formula>
    </cfRule>
  </conditionalFormatting>
  <conditionalFormatting sqref="L11:M28">
    <cfRule type="cellIs" dxfId="13" priority="1" operator="equal">
      <formula>0</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0212-4FAB-40B5-AAAF-28EBC485F664}">
  <sheetPr>
    <tabColor theme="6" tint="-0.499984740745262"/>
    <pageSetUpPr autoPageBreaks="0" fitToPage="1"/>
  </sheetPr>
  <dimension ref="A1:T32"/>
  <sheetViews>
    <sheetView showGridLines="0" showZeros="0" tabSelected="1" view="pageBreakPreview" zoomScaleNormal="85" zoomScaleSheetLayoutView="100" workbookViewId="0">
      <selection activeCell="B10" sqref="B10:F11"/>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130</v>
      </c>
      <c r="B1" s="89"/>
      <c r="C1" s="89"/>
      <c r="D1" s="89"/>
      <c r="E1" s="89"/>
      <c r="F1" s="89"/>
      <c r="G1" s="89"/>
    </row>
    <row r="2" spans="1:20" ht="12" customHeight="1" x14ac:dyDescent="0.2">
      <c r="B2" s="19" t="s">
        <v>0</v>
      </c>
    </row>
    <row r="3" spans="1:20" ht="16.05" customHeight="1" x14ac:dyDescent="0.2">
      <c r="G3" s="100" t="s">
        <v>14</v>
      </c>
      <c r="H3" s="100"/>
      <c r="I3" s="100"/>
      <c r="J3" s="100"/>
      <c r="K3" s="100"/>
      <c r="L3" s="100"/>
      <c r="M3" s="100"/>
      <c r="N3" s="100"/>
      <c r="O3" s="100"/>
      <c r="Q3" s="2"/>
    </row>
    <row r="4" spans="1:20" ht="16.05" customHeight="1" thickBot="1" x14ac:dyDescent="0.25">
      <c r="G4" s="101" t="s">
        <v>4</v>
      </c>
      <c r="H4" s="101"/>
      <c r="I4" s="101"/>
      <c r="J4" s="101"/>
      <c r="K4" s="101"/>
      <c r="L4" s="101"/>
      <c r="M4" s="101"/>
      <c r="N4" s="101"/>
      <c r="O4" s="101"/>
      <c r="Q4" s="2"/>
    </row>
    <row r="5" spans="1:20" ht="10.050000000000001" customHeight="1" thickBot="1" x14ac:dyDescent="0.25">
      <c r="Q5" s="2"/>
    </row>
    <row r="6" spans="1:20" ht="16.05" customHeight="1" thickBot="1" x14ac:dyDescent="0.25">
      <c r="B6" s="102" t="s">
        <v>15</v>
      </c>
      <c r="C6" s="103"/>
      <c r="D6" s="103"/>
      <c r="E6" s="103"/>
      <c r="F6" s="103"/>
      <c r="G6" s="106"/>
      <c r="H6" s="107"/>
      <c r="I6" s="107"/>
      <c r="J6" s="107"/>
      <c r="K6" s="108"/>
      <c r="L6" s="12" t="s">
        <v>1</v>
      </c>
    </row>
    <row r="7" spans="1:20" ht="19.95" customHeight="1" thickBot="1" x14ac:dyDescent="0.3">
      <c r="B7" s="104"/>
      <c r="C7" s="105"/>
      <c r="D7" s="105"/>
      <c r="E7" s="105"/>
      <c r="F7" s="105"/>
      <c r="G7" s="109" t="s">
        <v>43</v>
      </c>
      <c r="H7" s="110"/>
      <c r="I7" s="111"/>
      <c r="J7" s="112"/>
      <c r="K7" s="113"/>
      <c r="L7" s="30"/>
      <c r="Q7" s="31"/>
      <c r="R7" s="10" t="s">
        <v>5</v>
      </c>
      <c r="S7" s="76">
        <v>1</v>
      </c>
      <c r="T7" s="11" t="s">
        <v>27</v>
      </c>
    </row>
    <row r="8" spans="1:20" ht="16.05" customHeight="1" x14ac:dyDescent="0.2">
      <c r="B8" s="102" t="s">
        <v>16</v>
      </c>
      <c r="C8" s="103"/>
      <c r="D8" s="103"/>
      <c r="E8" s="103"/>
      <c r="F8" s="103"/>
      <c r="G8" s="116" t="s">
        <v>17</v>
      </c>
      <c r="H8" s="116" t="s">
        <v>18</v>
      </c>
      <c r="I8" s="118"/>
      <c r="J8" s="118"/>
      <c r="K8" s="119"/>
      <c r="L8" s="122" t="s">
        <v>19</v>
      </c>
      <c r="M8" s="123"/>
      <c r="N8" s="123"/>
      <c r="O8" s="123"/>
      <c r="P8" s="124"/>
      <c r="Q8" s="125" t="s">
        <v>23</v>
      </c>
      <c r="R8" s="92" t="s">
        <v>24</v>
      </c>
      <c r="S8" s="93"/>
      <c r="T8" s="94"/>
    </row>
    <row r="9" spans="1:20" ht="31.95" customHeight="1" x14ac:dyDescent="0.2">
      <c r="B9" s="114"/>
      <c r="C9" s="115"/>
      <c r="D9" s="115"/>
      <c r="E9" s="115"/>
      <c r="F9" s="115"/>
      <c r="G9" s="117"/>
      <c r="H9" s="117"/>
      <c r="I9" s="120"/>
      <c r="J9" s="120"/>
      <c r="K9" s="121"/>
      <c r="L9" s="98" t="s">
        <v>20</v>
      </c>
      <c r="M9" s="99"/>
      <c r="N9" s="4" t="s">
        <v>21</v>
      </c>
      <c r="O9" s="5" t="s">
        <v>28</v>
      </c>
      <c r="P9" s="3" t="s">
        <v>22</v>
      </c>
      <c r="Q9" s="126"/>
      <c r="R9" s="95"/>
      <c r="S9" s="96"/>
      <c r="T9" s="97"/>
    </row>
    <row r="10" spans="1:20" ht="16.350000000000001" customHeight="1" x14ac:dyDescent="0.2">
      <c r="A10" s="150" t="str">
        <f>IF(D20="","","No."&amp;LEFT(D20,2))</f>
        <v/>
      </c>
      <c r="B10" s="138"/>
      <c r="C10" s="139"/>
      <c r="D10" s="139"/>
      <c r="E10" s="139"/>
      <c r="F10" s="139"/>
      <c r="G10" s="142"/>
      <c r="H10" s="25"/>
      <c r="I10" s="26"/>
      <c r="J10" s="26"/>
      <c r="K10" s="6" t="s">
        <v>2</v>
      </c>
      <c r="L10" s="144"/>
      <c r="M10" s="145"/>
      <c r="N10" s="151"/>
      <c r="O10" s="151"/>
      <c r="P10" s="127">
        <f>SUM(L10:O11)</f>
        <v>0</v>
      </c>
      <c r="Q10" s="129" t="str">
        <f>_xlfn.IFS(A10="No.32",19,A10="No.33",17,A10="No.35",23,A10="No.38",23,A10="No.36",38,A10="No.37",24,A10="","")</f>
        <v/>
      </c>
      <c r="R10" s="131" t="str">
        <f>IF(L10="","",ROUNDDOWN(P10*Q10/100,0))</f>
        <v/>
      </c>
      <c r="S10" s="132"/>
      <c r="T10" s="133"/>
    </row>
    <row r="11" spans="1:20" ht="16.350000000000001" customHeight="1" x14ac:dyDescent="0.2">
      <c r="A11" s="150"/>
      <c r="B11" s="140"/>
      <c r="C11" s="141"/>
      <c r="D11" s="141"/>
      <c r="E11" s="141"/>
      <c r="F11" s="141"/>
      <c r="G11" s="143"/>
      <c r="H11" s="27"/>
      <c r="I11" s="28"/>
      <c r="J11" s="28"/>
      <c r="K11" s="7" t="s">
        <v>3</v>
      </c>
      <c r="L11" s="146"/>
      <c r="M11" s="147"/>
      <c r="N11" s="152"/>
      <c r="O11" s="152"/>
      <c r="P11" s="128"/>
      <c r="Q11" s="130"/>
      <c r="R11" s="134"/>
      <c r="S11" s="135"/>
      <c r="T11" s="136"/>
    </row>
    <row r="12" spans="1:20" ht="16.350000000000001" customHeight="1" x14ac:dyDescent="0.2">
      <c r="A12" s="137" t="str">
        <f>IF(D21="","","No."&amp;LEFT(D21,2))</f>
        <v/>
      </c>
      <c r="B12" s="138"/>
      <c r="C12" s="139"/>
      <c r="D12" s="139"/>
      <c r="E12" s="139"/>
      <c r="F12" s="139"/>
      <c r="G12" s="142"/>
      <c r="H12" s="25"/>
      <c r="I12" s="26"/>
      <c r="J12" s="26"/>
      <c r="K12" s="8" t="s">
        <v>2</v>
      </c>
      <c r="L12" s="144"/>
      <c r="M12" s="145"/>
      <c r="N12" s="148"/>
      <c r="O12" s="148"/>
      <c r="P12" s="127">
        <f>SUM(L12:O13)</f>
        <v>0</v>
      </c>
      <c r="Q12" s="129" t="str">
        <f>_xlfn.IFS(A12="No.32",19,A12="No.33",17,A12="No.35",23,A12="No.38",23,A12="No.36",38,A12="No.37",24,A12="","")</f>
        <v/>
      </c>
      <c r="R12" s="131" t="str">
        <f>IF(L12="","",ROUNDDOWN(P12*Q12/100,0))</f>
        <v/>
      </c>
      <c r="S12" s="132"/>
      <c r="T12" s="133"/>
    </row>
    <row r="13" spans="1:20" ht="16.350000000000001" customHeight="1" x14ac:dyDescent="0.2">
      <c r="A13" s="137"/>
      <c r="B13" s="140"/>
      <c r="C13" s="141"/>
      <c r="D13" s="141"/>
      <c r="E13" s="141"/>
      <c r="F13" s="141"/>
      <c r="G13" s="143"/>
      <c r="H13" s="27"/>
      <c r="I13" s="28"/>
      <c r="J13" s="28"/>
      <c r="K13" s="9" t="s">
        <v>3</v>
      </c>
      <c r="L13" s="146"/>
      <c r="M13" s="147"/>
      <c r="N13" s="149"/>
      <c r="O13" s="149"/>
      <c r="P13" s="128"/>
      <c r="Q13" s="130"/>
      <c r="R13" s="134"/>
      <c r="S13" s="135"/>
      <c r="T13" s="136"/>
    </row>
    <row r="14" spans="1:20" ht="16.350000000000001" customHeight="1" x14ac:dyDescent="0.2">
      <c r="A14" s="137" t="str">
        <f>IF(D22="","","No."&amp;LEFT(D22,2))</f>
        <v/>
      </c>
      <c r="B14" s="138"/>
      <c r="C14" s="139"/>
      <c r="D14" s="139"/>
      <c r="E14" s="139"/>
      <c r="F14" s="139"/>
      <c r="G14" s="142"/>
      <c r="H14" s="25"/>
      <c r="I14" s="26"/>
      <c r="J14" s="26"/>
      <c r="K14" s="7" t="s">
        <v>2</v>
      </c>
      <c r="L14" s="144"/>
      <c r="M14" s="145"/>
      <c r="N14" s="148"/>
      <c r="O14" s="148"/>
      <c r="P14" s="127">
        <f>SUM(L14:O15)</f>
        <v>0</v>
      </c>
      <c r="Q14" s="129" t="str">
        <f>_xlfn.IFS(A14="No.32",19,A14="No.33",17,A14="No.35",23,A14="No.38",23,A14="No.36",38,A14="No.37",24,A14="","")</f>
        <v/>
      </c>
      <c r="R14" s="131" t="str">
        <f>IF(L14="","",ROUNDDOWN(P14*Q14/100,0))</f>
        <v/>
      </c>
      <c r="S14" s="132"/>
      <c r="T14" s="133"/>
    </row>
    <row r="15" spans="1:20" ht="16.350000000000001" customHeight="1" x14ac:dyDescent="0.2">
      <c r="A15" s="137"/>
      <c r="B15" s="140"/>
      <c r="C15" s="141"/>
      <c r="D15" s="141"/>
      <c r="E15" s="141"/>
      <c r="F15" s="141"/>
      <c r="G15" s="143"/>
      <c r="H15" s="27"/>
      <c r="I15" s="28"/>
      <c r="J15" s="28"/>
      <c r="K15" s="7" t="s">
        <v>3</v>
      </c>
      <c r="L15" s="146"/>
      <c r="M15" s="147"/>
      <c r="N15" s="149"/>
      <c r="O15" s="149"/>
      <c r="P15" s="128"/>
      <c r="Q15" s="130"/>
      <c r="R15" s="134"/>
      <c r="S15" s="135"/>
      <c r="T15" s="136"/>
    </row>
    <row r="16" spans="1:20" ht="16.350000000000001" customHeight="1" x14ac:dyDescent="0.2">
      <c r="A16" s="137" t="str">
        <f>IF(D23="","","No."&amp;LEFT(D23,2))</f>
        <v/>
      </c>
      <c r="B16" s="138"/>
      <c r="C16" s="139"/>
      <c r="D16" s="139"/>
      <c r="E16" s="139"/>
      <c r="F16" s="139"/>
      <c r="G16" s="142"/>
      <c r="H16" s="25"/>
      <c r="I16" s="26"/>
      <c r="J16" s="26"/>
      <c r="K16" s="8" t="s">
        <v>2</v>
      </c>
      <c r="L16" s="144"/>
      <c r="M16" s="145"/>
      <c r="N16" s="148"/>
      <c r="O16" s="148"/>
      <c r="P16" s="127">
        <f>SUM(L16:O17)</f>
        <v>0</v>
      </c>
      <c r="Q16" s="129" t="str">
        <f>_xlfn.IFS(A16="No.32",19,A16="No.33",17,A16="No.35",23,A16="No.38",23,A16="No.36",38,A16="No.37",24,A16="","")</f>
        <v/>
      </c>
      <c r="R16" s="131" t="str">
        <f t="shared" ref="R16" si="0">IF(L16="","",ROUNDDOWN(P16*Q16/100,0))</f>
        <v/>
      </c>
      <c r="S16" s="132"/>
      <c r="T16" s="133"/>
    </row>
    <row r="17" spans="1:20" ht="16.350000000000001" customHeight="1" x14ac:dyDescent="0.2">
      <c r="A17" s="137"/>
      <c r="B17" s="140"/>
      <c r="C17" s="141"/>
      <c r="D17" s="141"/>
      <c r="E17" s="141"/>
      <c r="F17" s="141"/>
      <c r="G17" s="143"/>
      <c r="H17" s="27"/>
      <c r="I17" s="28"/>
      <c r="J17" s="28"/>
      <c r="K17" s="9" t="s">
        <v>3</v>
      </c>
      <c r="L17" s="146"/>
      <c r="M17" s="147"/>
      <c r="N17" s="149"/>
      <c r="O17" s="149"/>
      <c r="P17" s="128"/>
      <c r="Q17" s="130"/>
      <c r="R17" s="134"/>
      <c r="S17" s="135"/>
      <c r="T17" s="136"/>
    </row>
    <row r="18" spans="1:20" ht="16.350000000000001" customHeight="1" x14ac:dyDescent="0.2">
      <c r="A18" s="137" t="str">
        <f>IF(D24="","","No."&amp;LEFT(D24,2))</f>
        <v/>
      </c>
      <c r="B18" s="138"/>
      <c r="C18" s="139"/>
      <c r="D18" s="139"/>
      <c r="E18" s="139"/>
      <c r="F18" s="139"/>
      <c r="G18" s="142"/>
      <c r="H18" s="25"/>
      <c r="I18" s="26"/>
      <c r="J18" s="26"/>
      <c r="K18" s="7" t="s">
        <v>2</v>
      </c>
      <c r="L18" s="144"/>
      <c r="M18" s="145"/>
      <c r="N18" s="148"/>
      <c r="O18" s="148"/>
      <c r="P18" s="127">
        <f>SUM(L18:O19)</f>
        <v>0</v>
      </c>
      <c r="Q18" s="129" t="str">
        <f>_xlfn.IFS(A18="No.32",19,A18="No.33",17,A18="No.35",23,A18="No.38",23,A18="No.36",38,A18="No.37",24,A18="","")</f>
        <v/>
      </c>
      <c r="R18" s="131" t="str">
        <f t="shared" ref="R18" si="1">IF(L18="","",ROUNDDOWN(P18*Q18/100,0))</f>
        <v/>
      </c>
      <c r="S18" s="132"/>
      <c r="T18" s="133"/>
    </row>
    <row r="19" spans="1:20" ht="16.350000000000001" customHeight="1" x14ac:dyDescent="0.2">
      <c r="A19" s="137"/>
      <c r="B19" s="140"/>
      <c r="C19" s="141"/>
      <c r="D19" s="141"/>
      <c r="E19" s="141"/>
      <c r="F19" s="141"/>
      <c r="G19" s="143"/>
      <c r="H19" s="27"/>
      <c r="I19" s="28"/>
      <c r="J19" s="29"/>
      <c r="K19" s="7" t="s">
        <v>3</v>
      </c>
      <c r="L19" s="146"/>
      <c r="M19" s="147"/>
      <c r="N19" s="149"/>
      <c r="O19" s="149"/>
      <c r="P19" s="128"/>
      <c r="Q19" s="130"/>
      <c r="R19" s="134"/>
      <c r="S19" s="135"/>
      <c r="T19" s="136"/>
    </row>
    <row r="20" spans="1:20" ht="19.05" customHeight="1" x14ac:dyDescent="0.2">
      <c r="B20" s="159" t="s">
        <v>8</v>
      </c>
      <c r="C20" s="14" t="s">
        <v>11</v>
      </c>
      <c r="D20" s="162"/>
      <c r="E20" s="162"/>
      <c r="F20" s="162"/>
      <c r="G20" s="163"/>
      <c r="H20" s="164" t="s">
        <v>7</v>
      </c>
      <c r="I20" s="165"/>
      <c r="J20" s="165"/>
      <c r="K20" s="166"/>
      <c r="L20" s="368">
        <f>SUM(L10:M19)</f>
        <v>0</v>
      </c>
      <c r="M20" s="369"/>
      <c r="N20" s="179">
        <f>SUM(N10:N19)</f>
        <v>0</v>
      </c>
      <c r="O20" s="179">
        <f>SUM(O10:O19)</f>
        <v>0</v>
      </c>
      <c r="P20" s="179">
        <f>SUM(P10:P19)</f>
        <v>0</v>
      </c>
      <c r="Q20" s="186"/>
      <c r="R20" s="189">
        <f>SUM(R10:T19)</f>
        <v>0</v>
      </c>
      <c r="S20" s="190"/>
      <c r="T20" s="191"/>
    </row>
    <row r="21" spans="1:20" ht="19.05" customHeight="1" x14ac:dyDescent="0.2">
      <c r="B21" s="160"/>
      <c r="C21" s="16" t="s">
        <v>12</v>
      </c>
      <c r="D21" s="182"/>
      <c r="E21" s="182"/>
      <c r="F21" s="182"/>
      <c r="G21" s="183"/>
      <c r="H21" s="167"/>
      <c r="I21" s="168"/>
      <c r="J21" s="168"/>
      <c r="K21" s="169"/>
      <c r="L21" s="370"/>
      <c r="M21" s="371"/>
      <c r="N21" s="180"/>
      <c r="O21" s="180"/>
      <c r="P21" s="180"/>
      <c r="Q21" s="187"/>
      <c r="R21" s="192"/>
      <c r="S21" s="193"/>
      <c r="T21" s="194"/>
    </row>
    <row r="22" spans="1:20" ht="19.05" customHeight="1" x14ac:dyDescent="0.2">
      <c r="B22" s="160"/>
      <c r="C22" s="16" t="s">
        <v>13</v>
      </c>
      <c r="D22" s="182"/>
      <c r="E22" s="182"/>
      <c r="F22" s="182"/>
      <c r="G22" s="183"/>
      <c r="H22" s="167"/>
      <c r="I22" s="168"/>
      <c r="J22" s="168"/>
      <c r="K22" s="169"/>
      <c r="L22" s="370"/>
      <c r="M22" s="371"/>
      <c r="N22" s="180"/>
      <c r="O22" s="180"/>
      <c r="P22" s="180"/>
      <c r="Q22" s="187"/>
      <c r="R22" s="192"/>
      <c r="S22" s="193"/>
      <c r="T22" s="194"/>
    </row>
    <row r="23" spans="1:20" ht="19.05" customHeight="1" x14ac:dyDescent="0.2">
      <c r="B23" s="160"/>
      <c r="C23" s="16" t="s">
        <v>25</v>
      </c>
      <c r="D23" s="182"/>
      <c r="E23" s="182"/>
      <c r="F23" s="182"/>
      <c r="G23" s="183"/>
      <c r="H23" s="167"/>
      <c r="I23" s="168"/>
      <c r="J23" s="168"/>
      <c r="K23" s="169"/>
      <c r="L23" s="370"/>
      <c r="M23" s="371"/>
      <c r="N23" s="180"/>
      <c r="O23" s="180"/>
      <c r="P23" s="180"/>
      <c r="Q23" s="187"/>
      <c r="R23" s="192"/>
      <c r="S23" s="193"/>
      <c r="T23" s="194"/>
    </row>
    <row r="24" spans="1:20" ht="19.05" customHeight="1" thickBot="1" x14ac:dyDescent="0.25">
      <c r="B24" s="161"/>
      <c r="C24" s="15" t="s">
        <v>26</v>
      </c>
      <c r="D24" s="184"/>
      <c r="E24" s="184"/>
      <c r="F24" s="184"/>
      <c r="G24" s="185"/>
      <c r="H24" s="170"/>
      <c r="I24" s="171"/>
      <c r="J24" s="171"/>
      <c r="K24" s="172"/>
      <c r="L24" s="372"/>
      <c r="M24" s="373"/>
      <c r="N24" s="181"/>
      <c r="O24" s="181"/>
      <c r="P24" s="181"/>
      <c r="Q24" s="188"/>
      <c r="R24" s="195"/>
      <c r="S24" s="196"/>
      <c r="T24" s="197"/>
    </row>
    <row r="25" spans="1:20" s="17" customFormat="1" ht="13.05" customHeight="1" x14ac:dyDescent="0.2">
      <c r="B25" s="18" t="s">
        <v>29</v>
      </c>
    </row>
    <row r="26" spans="1:20" s="17" customFormat="1" ht="19.05" customHeight="1" x14ac:dyDescent="0.2">
      <c r="C26" s="20" t="s">
        <v>9</v>
      </c>
      <c r="D26" s="32"/>
      <c r="E26" s="32"/>
      <c r="F26" s="32"/>
      <c r="M26" s="62" t="s">
        <v>33</v>
      </c>
      <c r="N26" s="203"/>
      <c r="O26" s="203"/>
      <c r="P26" s="23" t="s">
        <v>6</v>
      </c>
      <c r="Q26" s="204"/>
      <c r="R26" s="204"/>
      <c r="S26" s="204"/>
      <c r="T26" s="204"/>
    </row>
    <row r="27" spans="1:20" s="17" customFormat="1" ht="19.05" customHeight="1" x14ac:dyDescent="0.2">
      <c r="L27" s="60"/>
      <c r="M27" s="61" t="s">
        <v>32</v>
      </c>
      <c r="N27" s="205"/>
      <c r="O27" s="205"/>
      <c r="P27" s="205"/>
      <c r="Q27" s="205"/>
      <c r="R27" s="205"/>
      <c r="S27" s="205"/>
      <c r="T27" s="205"/>
    </row>
    <row r="28" spans="1:20" s="17" customFormat="1" ht="19.05" customHeight="1" x14ac:dyDescent="0.2">
      <c r="C28" s="24" t="s">
        <v>30</v>
      </c>
      <c r="L28" s="60"/>
      <c r="M28" s="61" t="s">
        <v>109</v>
      </c>
      <c r="N28" s="206"/>
      <c r="O28" s="206"/>
      <c r="P28" s="206"/>
      <c r="Q28" s="206"/>
      <c r="R28" s="206"/>
      <c r="S28" s="206"/>
      <c r="T28" s="206"/>
    </row>
    <row r="29" spans="1:20" s="17" customFormat="1" ht="19.05" customHeight="1" x14ac:dyDescent="0.35">
      <c r="B29" s="59" t="s">
        <v>31</v>
      </c>
      <c r="L29" s="60"/>
      <c r="M29" s="61" t="s">
        <v>111</v>
      </c>
      <c r="N29" s="206"/>
      <c r="O29" s="206"/>
      <c r="P29" s="206"/>
      <c r="Q29" s="206"/>
      <c r="R29" s="206"/>
      <c r="S29" s="206"/>
      <c r="T29" s="206"/>
    </row>
    <row r="30" spans="1:20" s="17" customFormat="1" ht="15" customHeight="1" x14ac:dyDescent="0.2">
      <c r="N30" s="198" t="s">
        <v>34</v>
      </c>
      <c r="O30" s="22"/>
      <c r="P30" s="200" t="s">
        <v>35</v>
      </c>
      <c r="Q30" s="200"/>
      <c r="R30" s="201" t="s">
        <v>36</v>
      </c>
      <c r="S30" s="201"/>
      <c r="T30" s="201"/>
    </row>
    <row r="31" spans="1:20" s="17" customFormat="1" ht="21" customHeight="1" x14ac:dyDescent="0.2">
      <c r="N31" s="199"/>
      <c r="O31" s="33"/>
      <c r="P31" s="202"/>
      <c r="Q31" s="202"/>
      <c r="R31" s="202"/>
      <c r="S31" s="202"/>
      <c r="T31" s="202"/>
    </row>
    <row r="32" spans="1:20" s="17" customFormat="1" ht="3" customHeight="1" x14ac:dyDescent="0.2">
      <c r="O32" s="21"/>
      <c r="P32" s="21"/>
      <c r="Q32" s="21"/>
      <c r="R32" s="21"/>
      <c r="S32" s="21"/>
      <c r="T32" s="21"/>
    </row>
  </sheetData>
  <sheetProtection sheet="1" objects="1" selectLockedCells="1" autoFilter="0" pivotTables="0"/>
  <mergeCells count="81">
    <mergeCell ref="P14:P15"/>
    <mergeCell ref="Q14:Q15"/>
    <mergeCell ref="O12:O13"/>
    <mergeCell ref="P12:P13"/>
    <mergeCell ref="O10:O11"/>
    <mergeCell ref="Q12:Q13"/>
    <mergeCell ref="R12:T13"/>
    <mergeCell ref="R8:T9"/>
    <mergeCell ref="L9:M9"/>
    <mergeCell ref="P10:P11"/>
    <mergeCell ref="Q10:Q11"/>
    <mergeCell ref="R10:T11"/>
    <mergeCell ref="G3:O3"/>
    <mergeCell ref="G4:O4"/>
    <mergeCell ref="B6:F7"/>
    <mergeCell ref="G6:K6"/>
    <mergeCell ref="G7:H7"/>
    <mergeCell ref="I7:K7"/>
    <mergeCell ref="B8:F9"/>
    <mergeCell ref="G8:G9"/>
    <mergeCell ref="H8:K9"/>
    <mergeCell ref="L8:P8"/>
    <mergeCell ref="Q8:Q9"/>
    <mergeCell ref="A12:A13"/>
    <mergeCell ref="B12:F13"/>
    <mergeCell ref="G12:G13"/>
    <mergeCell ref="L12:M13"/>
    <mergeCell ref="N12:N13"/>
    <mergeCell ref="A10:A11"/>
    <mergeCell ref="B10:F11"/>
    <mergeCell ref="G10:G11"/>
    <mergeCell ref="L10:M11"/>
    <mergeCell ref="N10:N11"/>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8:A19"/>
    <mergeCell ref="B18:F19"/>
    <mergeCell ref="G18:G19"/>
    <mergeCell ref="L18:M19"/>
    <mergeCell ref="N18:N1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D24:G24"/>
    <mergeCell ref="N30:N31"/>
    <mergeCell ref="P30:Q30"/>
    <mergeCell ref="R30:T30"/>
    <mergeCell ref="P31:Q31"/>
    <mergeCell ref="R31:T31"/>
    <mergeCell ref="Q26:T26"/>
    <mergeCell ref="N26:O26"/>
    <mergeCell ref="N27:T27"/>
    <mergeCell ref="N28:T28"/>
    <mergeCell ref="N29:T29"/>
  </mergeCells>
  <phoneticPr fontId="3"/>
  <dataValidations count="1">
    <dataValidation type="list" allowBlank="1" showInputMessage="1" showErrorMessage="1" sqref="D20:D24" xr:uid="{EEB7EA1E-DA5F-4F6C-A66C-75FED3C69C38}">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8D6C-F792-4CD9-BD8B-0D974AA9FC90}">
  <sheetPr>
    <tabColor theme="6" tint="-0.499984740745262"/>
    <pageSetUpPr autoPageBreaks="0" fitToPage="1"/>
  </sheetPr>
  <dimension ref="A1:T31"/>
  <sheetViews>
    <sheetView showGridLines="0" showZeros="0" view="pageBreakPreview" zoomScaleNormal="85" zoomScaleSheetLayoutView="100" workbookViewId="0">
      <selection activeCell="B10" sqref="B10:F11"/>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3320312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130</v>
      </c>
      <c r="B1" s="89"/>
      <c r="C1" s="89"/>
      <c r="D1" s="89"/>
      <c r="E1" s="89"/>
      <c r="F1" s="89"/>
      <c r="G1" s="89"/>
    </row>
    <row r="2" spans="1:20" ht="12" customHeight="1" x14ac:dyDescent="0.2">
      <c r="B2" s="19" t="s">
        <v>116</v>
      </c>
    </row>
    <row r="3" spans="1:20" ht="16.05" customHeight="1" x14ac:dyDescent="0.2">
      <c r="G3" s="100" t="s">
        <v>14</v>
      </c>
      <c r="H3" s="100"/>
      <c r="I3" s="100"/>
      <c r="J3" s="100"/>
      <c r="K3" s="100"/>
      <c r="L3" s="100"/>
      <c r="M3" s="100"/>
      <c r="N3" s="100"/>
      <c r="O3" s="100"/>
      <c r="Q3" s="2"/>
    </row>
    <row r="4" spans="1:20" ht="16.05" customHeight="1" thickBot="1" x14ac:dyDescent="0.25">
      <c r="G4" s="101" t="s">
        <v>4</v>
      </c>
      <c r="H4" s="101"/>
      <c r="I4" s="101"/>
      <c r="J4" s="101"/>
      <c r="K4" s="101"/>
      <c r="L4" s="101"/>
      <c r="M4" s="101"/>
      <c r="N4" s="101"/>
      <c r="O4" s="101"/>
      <c r="Q4" s="2"/>
    </row>
    <row r="5" spans="1:20" ht="10.050000000000001" customHeight="1" thickBot="1" x14ac:dyDescent="0.25">
      <c r="Q5" s="2"/>
    </row>
    <row r="6" spans="1:20" ht="16.05" customHeight="1" thickBot="1" x14ac:dyDescent="0.25">
      <c r="B6" s="102" t="s">
        <v>15</v>
      </c>
      <c r="C6" s="103"/>
      <c r="D6" s="103"/>
      <c r="E6" s="103"/>
      <c r="F6" s="103"/>
      <c r="G6" s="106"/>
      <c r="H6" s="107"/>
      <c r="I6" s="107"/>
      <c r="J6" s="107"/>
      <c r="K6" s="108"/>
      <c r="L6" s="12" t="s">
        <v>1</v>
      </c>
    </row>
    <row r="7" spans="1:20" ht="19.95" customHeight="1" thickBot="1" x14ac:dyDescent="0.3">
      <c r="B7" s="104"/>
      <c r="C7" s="105"/>
      <c r="D7" s="105"/>
      <c r="E7" s="105"/>
      <c r="F7" s="105"/>
      <c r="G7" s="109" t="s">
        <v>43</v>
      </c>
      <c r="H7" s="110"/>
      <c r="I7" s="374">
        <f>報告書!I7</f>
        <v>0</v>
      </c>
      <c r="J7" s="375"/>
      <c r="K7" s="376"/>
      <c r="L7" s="85">
        <f>報告書!L7</f>
        <v>0</v>
      </c>
      <c r="Q7" s="86">
        <v>2</v>
      </c>
      <c r="R7" s="87" t="s">
        <v>5</v>
      </c>
      <c r="S7" s="76">
        <v>2</v>
      </c>
      <c r="T7" s="11" t="s">
        <v>27</v>
      </c>
    </row>
    <row r="8" spans="1:20" ht="16.05" customHeight="1" x14ac:dyDescent="0.2">
      <c r="B8" s="102" t="s">
        <v>16</v>
      </c>
      <c r="C8" s="103"/>
      <c r="D8" s="103"/>
      <c r="E8" s="103"/>
      <c r="F8" s="103"/>
      <c r="G8" s="116" t="s">
        <v>17</v>
      </c>
      <c r="H8" s="116" t="s">
        <v>18</v>
      </c>
      <c r="I8" s="118"/>
      <c r="J8" s="118"/>
      <c r="K8" s="119"/>
      <c r="L8" s="122" t="s">
        <v>19</v>
      </c>
      <c r="M8" s="123"/>
      <c r="N8" s="123"/>
      <c r="O8" s="123"/>
      <c r="P8" s="124"/>
      <c r="Q8" s="125" t="s">
        <v>23</v>
      </c>
      <c r="R8" s="92" t="s">
        <v>24</v>
      </c>
      <c r="S8" s="93"/>
      <c r="T8" s="94"/>
    </row>
    <row r="9" spans="1:20" ht="31.95" customHeight="1" x14ac:dyDescent="0.2">
      <c r="B9" s="114"/>
      <c r="C9" s="115"/>
      <c r="D9" s="115"/>
      <c r="E9" s="115"/>
      <c r="F9" s="115"/>
      <c r="G9" s="117"/>
      <c r="H9" s="117"/>
      <c r="I9" s="120"/>
      <c r="J9" s="120"/>
      <c r="K9" s="121"/>
      <c r="L9" s="98" t="s">
        <v>20</v>
      </c>
      <c r="M9" s="99"/>
      <c r="N9" s="4" t="s">
        <v>21</v>
      </c>
      <c r="O9" s="5" t="s">
        <v>28</v>
      </c>
      <c r="P9" s="13" t="s">
        <v>22</v>
      </c>
      <c r="Q9" s="126"/>
      <c r="R9" s="95"/>
      <c r="S9" s="96"/>
      <c r="T9" s="97"/>
    </row>
    <row r="10" spans="1:20" ht="16.350000000000001" customHeight="1" x14ac:dyDescent="0.2">
      <c r="A10" s="150" t="str">
        <f>IF(D24="","","No."&amp;LEFT(D24,2))</f>
        <v/>
      </c>
      <c r="B10" s="138"/>
      <c r="C10" s="139"/>
      <c r="D10" s="139"/>
      <c r="E10" s="139"/>
      <c r="F10" s="139"/>
      <c r="G10" s="142"/>
      <c r="H10" s="25"/>
      <c r="I10" s="26"/>
      <c r="J10" s="26"/>
      <c r="K10" s="6" t="s">
        <v>2</v>
      </c>
      <c r="L10" s="144"/>
      <c r="M10" s="145"/>
      <c r="N10" s="379"/>
      <c r="O10" s="379"/>
      <c r="P10" s="127">
        <f>SUM(L10:O11)</f>
        <v>0</v>
      </c>
      <c r="Q10" s="129" t="str">
        <f>_xlfn.IFS(A10="No.32",19,A10="No.33",17,A10="No.35",23,A10="No.38",23,A10="No.36",38,A10="No.37",24,A10="","")</f>
        <v/>
      </c>
      <c r="R10" s="131" t="str">
        <f>IF(L10="","",ROUNDDOWN(P10*Q10/100,0))</f>
        <v/>
      </c>
      <c r="S10" s="132"/>
      <c r="T10" s="133"/>
    </row>
    <row r="11" spans="1:20" ht="16.350000000000001" customHeight="1" x14ac:dyDescent="0.2">
      <c r="A11" s="150"/>
      <c r="B11" s="140"/>
      <c r="C11" s="141"/>
      <c r="D11" s="141"/>
      <c r="E11" s="141"/>
      <c r="F11" s="141"/>
      <c r="G11" s="143"/>
      <c r="H11" s="27"/>
      <c r="I11" s="28"/>
      <c r="J11" s="28"/>
      <c r="K11" s="7" t="s">
        <v>3</v>
      </c>
      <c r="L11" s="146"/>
      <c r="M11" s="147"/>
      <c r="N11" s="380"/>
      <c r="O11" s="380"/>
      <c r="P11" s="128"/>
      <c r="Q11" s="130"/>
      <c r="R11" s="134"/>
      <c r="S11" s="135"/>
      <c r="T11" s="136"/>
    </row>
    <row r="12" spans="1:20" ht="16.350000000000001" customHeight="1" x14ac:dyDescent="0.2">
      <c r="A12" s="137" t="str">
        <f>IF(D25="","","No."&amp;LEFT(D25,2))</f>
        <v/>
      </c>
      <c r="B12" s="138"/>
      <c r="C12" s="139"/>
      <c r="D12" s="139"/>
      <c r="E12" s="139"/>
      <c r="F12" s="139"/>
      <c r="G12" s="142"/>
      <c r="H12" s="25"/>
      <c r="I12" s="26"/>
      <c r="J12" s="26"/>
      <c r="K12" s="7" t="s">
        <v>2</v>
      </c>
      <c r="L12" s="144"/>
      <c r="M12" s="145"/>
      <c r="N12" s="377"/>
      <c r="O12" s="377"/>
      <c r="P12" s="127">
        <f>SUM(L12:O13)</f>
        <v>0</v>
      </c>
      <c r="Q12" s="129" t="str">
        <f>_xlfn.IFS(A12="No.32",19,A12="No.33",17,A12="No.35",23,A12="No.38",23,A12="No.36",38,A12="No.37",24,A12="","")</f>
        <v/>
      </c>
      <c r="R12" s="131" t="str">
        <f>IF(L12="","",ROUNDDOWN(P12*Q12/100,0))</f>
        <v/>
      </c>
      <c r="S12" s="132"/>
      <c r="T12" s="133"/>
    </row>
    <row r="13" spans="1:20" ht="16.350000000000001" customHeight="1" x14ac:dyDescent="0.2">
      <c r="A13" s="137"/>
      <c r="B13" s="140"/>
      <c r="C13" s="141"/>
      <c r="D13" s="141"/>
      <c r="E13" s="141"/>
      <c r="F13" s="141"/>
      <c r="G13" s="143"/>
      <c r="H13" s="27"/>
      <c r="I13" s="28"/>
      <c r="J13" s="28"/>
      <c r="K13" s="7" t="s">
        <v>3</v>
      </c>
      <c r="L13" s="146"/>
      <c r="M13" s="147"/>
      <c r="N13" s="378"/>
      <c r="O13" s="378"/>
      <c r="P13" s="128"/>
      <c r="Q13" s="130"/>
      <c r="R13" s="134"/>
      <c r="S13" s="135"/>
      <c r="T13" s="136"/>
    </row>
    <row r="14" spans="1:20" ht="16.350000000000001" customHeight="1" x14ac:dyDescent="0.2">
      <c r="A14" s="137" t="str">
        <f>IF(D26="","","No."&amp;LEFT(D26,2))</f>
        <v/>
      </c>
      <c r="B14" s="138"/>
      <c r="C14" s="139"/>
      <c r="D14" s="139"/>
      <c r="E14" s="139"/>
      <c r="F14" s="139"/>
      <c r="G14" s="142"/>
      <c r="H14" s="25"/>
      <c r="I14" s="26"/>
      <c r="J14" s="26"/>
      <c r="K14" s="8" t="s">
        <v>2</v>
      </c>
      <c r="L14" s="144"/>
      <c r="M14" s="145"/>
      <c r="N14" s="377"/>
      <c r="O14" s="377"/>
      <c r="P14" s="127">
        <f>SUM(L14:O15)</f>
        <v>0</v>
      </c>
      <c r="Q14" s="129" t="str">
        <f>_xlfn.IFS(A14="No.32",19,A14="No.33",17,A14="No.35",23,A14="No.38",23,A14="No.36",38,A14="No.37",24,A14="","")</f>
        <v/>
      </c>
      <c r="R14" s="131" t="str">
        <f t="shared" ref="R14" si="0">IF(L14="","",ROUNDDOWN(P14*Q14/100,0))</f>
        <v/>
      </c>
      <c r="S14" s="132"/>
      <c r="T14" s="133"/>
    </row>
    <row r="15" spans="1:20" ht="16.350000000000001" customHeight="1" x14ac:dyDescent="0.2">
      <c r="A15" s="137"/>
      <c r="B15" s="140"/>
      <c r="C15" s="141"/>
      <c r="D15" s="141"/>
      <c r="E15" s="141"/>
      <c r="F15" s="141"/>
      <c r="G15" s="143"/>
      <c r="H15" s="27"/>
      <c r="I15" s="28"/>
      <c r="J15" s="28"/>
      <c r="K15" s="9" t="s">
        <v>3</v>
      </c>
      <c r="L15" s="146"/>
      <c r="M15" s="147"/>
      <c r="N15" s="378"/>
      <c r="O15" s="378"/>
      <c r="P15" s="128"/>
      <c r="Q15" s="130"/>
      <c r="R15" s="134"/>
      <c r="S15" s="135"/>
      <c r="T15" s="136"/>
    </row>
    <row r="16" spans="1:20" ht="16.350000000000001" customHeight="1" x14ac:dyDescent="0.2">
      <c r="A16" s="137" t="str">
        <f>IF(D27="","","No."&amp;LEFT(D27,2))</f>
        <v/>
      </c>
      <c r="B16" s="138"/>
      <c r="C16" s="139"/>
      <c r="D16" s="139"/>
      <c r="E16" s="139"/>
      <c r="F16" s="139"/>
      <c r="G16" s="142"/>
      <c r="H16" s="25"/>
      <c r="I16" s="26"/>
      <c r="J16" s="26"/>
      <c r="K16" s="7" t="s">
        <v>2</v>
      </c>
      <c r="L16" s="144"/>
      <c r="M16" s="145"/>
      <c r="N16" s="377"/>
      <c r="O16" s="377"/>
      <c r="P16" s="127">
        <f>SUM(L16:O17)</f>
        <v>0</v>
      </c>
      <c r="Q16" s="129" t="str">
        <f>_xlfn.IFS(A16="No.32",19,A16="No.33",17,A16="No.35",23,A16="No.38",23,A16="No.36",38,A16="No.37",24,A16="","")</f>
        <v/>
      </c>
      <c r="R16" s="131" t="str">
        <f t="shared" ref="R16" si="1">IF(L16="","",ROUNDDOWN(P16*Q16/100,0))</f>
        <v/>
      </c>
      <c r="S16" s="132"/>
      <c r="T16" s="133"/>
    </row>
    <row r="17" spans="1:20" ht="16.350000000000001" customHeight="1" x14ac:dyDescent="0.2">
      <c r="A17" s="137"/>
      <c r="B17" s="140"/>
      <c r="C17" s="141"/>
      <c r="D17" s="141"/>
      <c r="E17" s="141"/>
      <c r="F17" s="141"/>
      <c r="G17" s="143"/>
      <c r="H17" s="27"/>
      <c r="I17" s="28"/>
      <c r="J17" s="29"/>
      <c r="K17" s="7" t="s">
        <v>3</v>
      </c>
      <c r="L17" s="146"/>
      <c r="M17" s="147"/>
      <c r="N17" s="378"/>
      <c r="O17" s="378"/>
      <c r="P17" s="128"/>
      <c r="Q17" s="130"/>
      <c r="R17" s="134"/>
      <c r="S17" s="135"/>
      <c r="T17" s="136"/>
    </row>
    <row r="18" spans="1:20" ht="16.350000000000001" customHeight="1" x14ac:dyDescent="0.2">
      <c r="A18" s="137" t="str">
        <f>IF(D28="","","No."&amp;LEFT(D28,2))</f>
        <v/>
      </c>
      <c r="B18" s="138"/>
      <c r="C18" s="139"/>
      <c r="D18" s="139"/>
      <c r="E18" s="139"/>
      <c r="F18" s="139"/>
      <c r="G18" s="142"/>
      <c r="H18" s="25"/>
      <c r="I18" s="26"/>
      <c r="J18" s="26"/>
      <c r="K18" s="7" t="s">
        <v>2</v>
      </c>
      <c r="L18" s="144"/>
      <c r="M18" s="145"/>
      <c r="N18" s="377"/>
      <c r="O18" s="377"/>
      <c r="P18" s="127">
        <f>SUM(L18:O19)</f>
        <v>0</v>
      </c>
      <c r="Q18" s="129" t="str">
        <f>_xlfn.IFS(A18="No.32",19,A18="No.33",17,A18="No.35",23,A18="No.38",23,A18="No.36",38,A18="No.37",24,A18="","")</f>
        <v/>
      </c>
      <c r="R18" s="131" t="str">
        <f>IF(L18="","",ROUNDDOWN(P18*Q18/100,0))</f>
        <v/>
      </c>
      <c r="S18" s="132"/>
      <c r="T18" s="133"/>
    </row>
    <row r="19" spans="1:20" ht="16.350000000000001" customHeight="1" x14ac:dyDescent="0.2">
      <c r="A19" s="137"/>
      <c r="B19" s="140"/>
      <c r="C19" s="141"/>
      <c r="D19" s="141"/>
      <c r="E19" s="141"/>
      <c r="F19" s="141"/>
      <c r="G19" s="143"/>
      <c r="H19" s="27"/>
      <c r="I19" s="28"/>
      <c r="J19" s="28"/>
      <c r="K19" s="7" t="s">
        <v>3</v>
      </c>
      <c r="L19" s="146"/>
      <c r="M19" s="147"/>
      <c r="N19" s="378"/>
      <c r="O19" s="378"/>
      <c r="P19" s="128"/>
      <c r="Q19" s="130"/>
      <c r="R19" s="134"/>
      <c r="S19" s="135"/>
      <c r="T19" s="136"/>
    </row>
    <row r="20" spans="1:20" ht="16.350000000000001" customHeight="1" x14ac:dyDescent="0.2">
      <c r="A20" s="137" t="str">
        <f>IF(D29="","","No."&amp;LEFT(D29,2))</f>
        <v/>
      </c>
      <c r="B20" s="138"/>
      <c r="C20" s="139"/>
      <c r="D20" s="139"/>
      <c r="E20" s="139"/>
      <c r="F20" s="139"/>
      <c r="G20" s="142"/>
      <c r="H20" s="25"/>
      <c r="I20" s="26"/>
      <c r="J20" s="26"/>
      <c r="K20" s="8" t="s">
        <v>2</v>
      </c>
      <c r="L20" s="144"/>
      <c r="M20" s="145"/>
      <c r="N20" s="377"/>
      <c r="O20" s="377"/>
      <c r="P20" s="127">
        <f>SUM(L20:O21)</f>
        <v>0</v>
      </c>
      <c r="Q20" s="129" t="str">
        <f>_xlfn.IFS(A20="No.32",19,A20="No.33",17,A20="No.35",23,A20="No.38",23,A20="No.36",38,A20="No.37",24,A20="","")</f>
        <v/>
      </c>
      <c r="R20" s="131" t="str">
        <f t="shared" ref="R20" si="2">IF(L20="","",ROUNDDOWN(P20*Q20/100,0))</f>
        <v/>
      </c>
      <c r="S20" s="132"/>
      <c r="T20" s="133"/>
    </row>
    <row r="21" spans="1:20" ht="16.350000000000001" customHeight="1" x14ac:dyDescent="0.2">
      <c r="A21" s="137"/>
      <c r="B21" s="140"/>
      <c r="C21" s="141"/>
      <c r="D21" s="141"/>
      <c r="E21" s="141"/>
      <c r="F21" s="141"/>
      <c r="G21" s="143"/>
      <c r="H21" s="27"/>
      <c r="I21" s="28"/>
      <c r="J21" s="28"/>
      <c r="K21" s="9" t="s">
        <v>3</v>
      </c>
      <c r="L21" s="146"/>
      <c r="M21" s="147"/>
      <c r="N21" s="378"/>
      <c r="O21" s="378"/>
      <c r="P21" s="128"/>
      <c r="Q21" s="130"/>
      <c r="R21" s="134"/>
      <c r="S21" s="135"/>
      <c r="T21" s="136"/>
    </row>
    <row r="22" spans="1:20" ht="16.350000000000001" customHeight="1" x14ac:dyDescent="0.2">
      <c r="A22" s="137" t="str">
        <f>IF(D30="","","No."&amp;LEFT(D30,2))</f>
        <v/>
      </c>
      <c r="B22" s="138"/>
      <c r="C22" s="139"/>
      <c r="D22" s="139"/>
      <c r="E22" s="139"/>
      <c r="F22" s="139"/>
      <c r="G22" s="142"/>
      <c r="H22" s="25"/>
      <c r="I22" s="26"/>
      <c r="J22" s="26"/>
      <c r="K22" s="7" t="s">
        <v>2</v>
      </c>
      <c r="L22" s="144"/>
      <c r="M22" s="145"/>
      <c r="N22" s="377"/>
      <c r="O22" s="377"/>
      <c r="P22" s="127">
        <f>SUM(L22:O23)</f>
        <v>0</v>
      </c>
      <c r="Q22" s="129" t="str">
        <f>_xlfn.IFS(A22="No.32",19,A22="No.33",17,A22="No.35",23,A22="No.38",23,A22="No.36",38,A22="No.37",24,A22="","")</f>
        <v/>
      </c>
      <c r="R22" s="131" t="str">
        <f t="shared" ref="R22" si="3">IF(L22="","",ROUNDDOWN(P22*Q22/100,0))</f>
        <v/>
      </c>
      <c r="S22" s="132"/>
      <c r="T22" s="133"/>
    </row>
    <row r="23" spans="1:20" ht="16.350000000000001" customHeight="1" x14ac:dyDescent="0.2">
      <c r="A23" s="137"/>
      <c r="B23" s="140"/>
      <c r="C23" s="141"/>
      <c r="D23" s="141"/>
      <c r="E23" s="141"/>
      <c r="F23" s="141"/>
      <c r="G23" s="143"/>
      <c r="H23" s="27"/>
      <c r="I23" s="28"/>
      <c r="J23" s="29"/>
      <c r="K23" s="7" t="s">
        <v>3</v>
      </c>
      <c r="L23" s="146"/>
      <c r="M23" s="147"/>
      <c r="N23" s="378"/>
      <c r="O23" s="378"/>
      <c r="P23" s="128"/>
      <c r="Q23" s="130"/>
      <c r="R23" s="134"/>
      <c r="S23" s="135"/>
      <c r="T23" s="136"/>
    </row>
    <row r="24" spans="1:20" ht="19.05" customHeight="1" x14ac:dyDescent="0.2">
      <c r="B24" s="159" t="s">
        <v>8</v>
      </c>
      <c r="C24" s="14" t="s">
        <v>11</v>
      </c>
      <c r="D24" s="162"/>
      <c r="E24" s="162"/>
      <c r="F24" s="162"/>
      <c r="G24" s="163"/>
      <c r="H24" s="381" t="s">
        <v>7</v>
      </c>
      <c r="I24" s="382"/>
      <c r="J24" s="382"/>
      <c r="K24" s="383"/>
      <c r="L24" s="387">
        <f>SUM(L10:M23)</f>
        <v>0</v>
      </c>
      <c r="M24" s="369"/>
      <c r="N24" s="179">
        <f>SUM(N10:N23)</f>
        <v>0</v>
      </c>
      <c r="O24" s="179">
        <f>SUM(O10:O23)</f>
        <v>0</v>
      </c>
      <c r="P24" s="179">
        <f>SUM(P10:P23)</f>
        <v>0</v>
      </c>
      <c r="Q24" s="186"/>
      <c r="R24" s="189">
        <f>SUM(R10:T23)</f>
        <v>0</v>
      </c>
      <c r="S24" s="190"/>
      <c r="T24" s="191"/>
    </row>
    <row r="25" spans="1:20" ht="19.05" customHeight="1" x14ac:dyDescent="0.2">
      <c r="B25" s="160"/>
      <c r="C25" s="16" t="s">
        <v>12</v>
      </c>
      <c r="D25" s="182"/>
      <c r="E25" s="182"/>
      <c r="F25" s="182"/>
      <c r="G25" s="183"/>
      <c r="H25" s="384"/>
      <c r="I25" s="385"/>
      <c r="J25" s="385"/>
      <c r="K25" s="386"/>
      <c r="L25" s="388"/>
      <c r="M25" s="371"/>
      <c r="N25" s="180"/>
      <c r="O25" s="180"/>
      <c r="P25" s="180"/>
      <c r="Q25" s="187"/>
      <c r="R25" s="192"/>
      <c r="S25" s="193"/>
      <c r="T25" s="194"/>
    </row>
    <row r="26" spans="1:20" ht="19.05" customHeight="1" x14ac:dyDescent="0.2">
      <c r="B26" s="160"/>
      <c r="C26" s="16" t="s">
        <v>13</v>
      </c>
      <c r="D26" s="182"/>
      <c r="E26" s="182"/>
      <c r="F26" s="182"/>
      <c r="G26" s="183"/>
      <c r="H26" s="384"/>
      <c r="I26" s="385"/>
      <c r="J26" s="385"/>
      <c r="K26" s="386"/>
      <c r="L26" s="389"/>
      <c r="M26" s="390"/>
      <c r="N26" s="392"/>
      <c r="O26" s="392"/>
      <c r="P26" s="392"/>
      <c r="Q26" s="187"/>
      <c r="R26" s="393"/>
      <c r="S26" s="394"/>
      <c r="T26" s="395"/>
    </row>
    <row r="27" spans="1:20" ht="19.05" customHeight="1" x14ac:dyDescent="0.2">
      <c r="B27" s="160"/>
      <c r="C27" s="16" t="s">
        <v>25</v>
      </c>
      <c r="D27" s="182"/>
      <c r="E27" s="182"/>
      <c r="F27" s="182"/>
      <c r="G27" s="183"/>
      <c r="H27" s="384" t="s">
        <v>117</v>
      </c>
      <c r="I27" s="168"/>
      <c r="J27" s="168"/>
      <c r="K27" s="169"/>
      <c r="L27" s="388">
        <f>報告書!L20+報告書別紙!L24</f>
        <v>0</v>
      </c>
      <c r="M27" s="371"/>
      <c r="N27" s="180">
        <f>報告書!N20+報告書別紙!N24</f>
        <v>0</v>
      </c>
      <c r="O27" s="180">
        <f>報告書!O20+報告書別紙!O24</f>
        <v>0</v>
      </c>
      <c r="P27" s="180">
        <f>報告書!P20+報告書別紙!P24</f>
        <v>0</v>
      </c>
      <c r="Q27" s="187"/>
      <c r="R27" s="192">
        <f>報告書!R20+報告書別紙!R24</f>
        <v>0</v>
      </c>
      <c r="S27" s="193"/>
      <c r="T27" s="194"/>
    </row>
    <row r="28" spans="1:20" ht="19.05" customHeight="1" x14ac:dyDescent="0.2">
      <c r="B28" s="160"/>
      <c r="C28" s="16" t="s">
        <v>26</v>
      </c>
      <c r="D28" s="182"/>
      <c r="E28" s="182"/>
      <c r="F28" s="182"/>
      <c r="G28" s="183"/>
      <c r="H28" s="167"/>
      <c r="I28" s="168"/>
      <c r="J28" s="168"/>
      <c r="K28" s="169"/>
      <c r="L28" s="388"/>
      <c r="M28" s="371"/>
      <c r="N28" s="180"/>
      <c r="O28" s="180"/>
      <c r="P28" s="180"/>
      <c r="Q28" s="187"/>
      <c r="R28" s="192"/>
      <c r="S28" s="193"/>
      <c r="T28" s="194"/>
    </row>
    <row r="29" spans="1:20" ht="19.05" customHeight="1" x14ac:dyDescent="0.2">
      <c r="B29" s="160"/>
      <c r="C29" s="16" t="s">
        <v>114</v>
      </c>
      <c r="D29" s="182"/>
      <c r="E29" s="182"/>
      <c r="F29" s="182"/>
      <c r="G29" s="183"/>
      <c r="H29" s="167"/>
      <c r="I29" s="168"/>
      <c r="J29" s="168"/>
      <c r="K29" s="169"/>
      <c r="L29" s="388"/>
      <c r="M29" s="371"/>
      <c r="N29" s="180"/>
      <c r="O29" s="180"/>
      <c r="P29" s="180"/>
      <c r="Q29" s="187"/>
      <c r="R29" s="192"/>
      <c r="S29" s="193"/>
      <c r="T29" s="194"/>
    </row>
    <row r="30" spans="1:20" ht="19.05" customHeight="1" thickBot="1" x14ac:dyDescent="0.25">
      <c r="B30" s="161"/>
      <c r="C30" s="15" t="s">
        <v>115</v>
      </c>
      <c r="D30" s="184"/>
      <c r="E30" s="184"/>
      <c r="F30" s="184"/>
      <c r="G30" s="185"/>
      <c r="H30" s="170"/>
      <c r="I30" s="171"/>
      <c r="J30" s="171"/>
      <c r="K30" s="172"/>
      <c r="L30" s="391"/>
      <c r="M30" s="373"/>
      <c r="N30" s="181"/>
      <c r="O30" s="181"/>
      <c r="P30" s="181"/>
      <c r="Q30" s="188"/>
      <c r="R30" s="195"/>
      <c r="S30" s="196"/>
      <c r="T30" s="197"/>
    </row>
    <row r="31" spans="1:20" s="17" customFormat="1" ht="3" customHeight="1" x14ac:dyDescent="0.2">
      <c r="O31" s="21"/>
      <c r="P31" s="21"/>
      <c r="Q31" s="21"/>
      <c r="R31" s="21"/>
      <c r="S31" s="21"/>
      <c r="T31" s="21"/>
    </row>
  </sheetData>
  <sheetProtection sheet="1" objects="1" selectLockedCells="1" autoFilter="0" pivotTables="0"/>
  <mergeCells count="97">
    <mergeCell ref="R22:T23"/>
    <mergeCell ref="L22:M23"/>
    <mergeCell ref="N22:N23"/>
    <mergeCell ref="R27:T30"/>
    <mergeCell ref="N24:N26"/>
    <mergeCell ref="O24:O26"/>
    <mergeCell ref="P24:P26"/>
    <mergeCell ref="R24:T26"/>
    <mergeCell ref="O12:O13"/>
    <mergeCell ref="R14:T15"/>
    <mergeCell ref="A16:A17"/>
    <mergeCell ref="B16:F17"/>
    <mergeCell ref="G16:G17"/>
    <mergeCell ref="L16:M17"/>
    <mergeCell ref="N16:N17"/>
    <mergeCell ref="P16:P17"/>
    <mergeCell ref="Q16:Q17"/>
    <mergeCell ref="R16:T17"/>
    <mergeCell ref="A12:A13"/>
    <mergeCell ref="B12:F13"/>
    <mergeCell ref="G12:G13"/>
    <mergeCell ref="L12:M13"/>
    <mergeCell ref="N12:N13"/>
    <mergeCell ref="L14:M15"/>
    <mergeCell ref="N14:N15"/>
    <mergeCell ref="O14:O15"/>
    <mergeCell ref="P14:P15"/>
    <mergeCell ref="Q14:Q15"/>
    <mergeCell ref="P22:P23"/>
    <mergeCell ref="Q22:Q23"/>
    <mergeCell ref="P18:P19"/>
    <mergeCell ref="Q18:Q19"/>
    <mergeCell ref="Q12:Q13"/>
    <mergeCell ref="Q24:Q30"/>
    <mergeCell ref="D27:G27"/>
    <mergeCell ref="D28:G28"/>
    <mergeCell ref="D29:G29"/>
    <mergeCell ref="D30:G30"/>
    <mergeCell ref="D25:G25"/>
    <mergeCell ref="D26:G26"/>
    <mergeCell ref="H24:K26"/>
    <mergeCell ref="L24:M26"/>
    <mergeCell ref="H27:K30"/>
    <mergeCell ref="L27:M30"/>
    <mergeCell ref="N27:N30"/>
    <mergeCell ref="O27:O30"/>
    <mergeCell ref="P27:P30"/>
    <mergeCell ref="B24:B30"/>
    <mergeCell ref="D24:G24"/>
    <mergeCell ref="A22:A23"/>
    <mergeCell ref="B22:F23"/>
    <mergeCell ref="G22:G23"/>
    <mergeCell ref="O22:O23"/>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P10:P11"/>
    <mergeCell ref="Q10:Q11"/>
    <mergeCell ref="R10:T11"/>
    <mergeCell ref="A10:A11"/>
    <mergeCell ref="B10:F11"/>
    <mergeCell ref="G10:G11"/>
    <mergeCell ref="L10:M11"/>
    <mergeCell ref="N10:N11"/>
    <mergeCell ref="O10:O11"/>
    <mergeCell ref="P12:P13"/>
    <mergeCell ref="O16:O17"/>
    <mergeCell ref="R12:T13"/>
    <mergeCell ref="A14:A15"/>
    <mergeCell ref="B14:F15"/>
    <mergeCell ref="G14:G15"/>
    <mergeCell ref="R8:T9"/>
    <mergeCell ref="L9:M9"/>
    <mergeCell ref="G3:O3"/>
    <mergeCell ref="G4:O4"/>
    <mergeCell ref="B6:F7"/>
    <mergeCell ref="G6:K6"/>
    <mergeCell ref="G7:H7"/>
    <mergeCell ref="I7:K7"/>
    <mergeCell ref="B8:F9"/>
    <mergeCell ref="G8:G9"/>
    <mergeCell ref="H8:K9"/>
    <mergeCell ref="L8:P8"/>
    <mergeCell ref="Q8:Q9"/>
  </mergeCells>
  <phoneticPr fontId="3"/>
  <conditionalFormatting sqref="I7:L7">
    <cfRule type="cellIs" dxfId="12" priority="1" operator="equal">
      <formula>0</formula>
    </cfRule>
  </conditionalFormatting>
  <dataValidations count="1">
    <dataValidation type="list" allowBlank="1" showInputMessage="1" showErrorMessage="1" sqref="D24:D30" xr:uid="{25DB9AFA-B725-4A28-83B8-E6FDF068E326}">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1B94E-A358-46C5-9A27-6C18B8B4E6E9}">
  <sheetPr>
    <tabColor theme="9" tint="-0.499984740745262"/>
  </sheetPr>
  <dimension ref="A1:S37"/>
  <sheetViews>
    <sheetView showGridLines="0" view="pageBreakPreview" zoomScaleNormal="90" zoomScaleSheetLayoutView="100" workbookViewId="0">
      <selection activeCell="Q12" sqref="Q12:R12"/>
    </sheetView>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130</v>
      </c>
      <c r="B1" s="89"/>
      <c r="C1" s="89"/>
      <c r="D1" s="89"/>
      <c r="E1" s="89"/>
      <c r="F1" s="89"/>
      <c r="G1" s="89"/>
    </row>
    <row r="2" spans="1:18" ht="12" customHeight="1" x14ac:dyDescent="0.35">
      <c r="B2" s="35" t="s">
        <v>46</v>
      </c>
      <c r="C2" s="36"/>
      <c r="D2" s="36"/>
      <c r="E2" s="36"/>
    </row>
    <row r="3" spans="1:18" ht="22.05" customHeight="1" x14ac:dyDescent="0.35">
      <c r="B3" s="37"/>
      <c r="C3" s="38" t="s">
        <v>47</v>
      </c>
      <c r="D3" s="207">
        <f>報告書!N26</f>
        <v>0</v>
      </c>
      <c r="E3" s="207"/>
      <c r="F3" s="207"/>
      <c r="G3" s="207"/>
      <c r="H3" s="207"/>
      <c r="I3" s="208"/>
      <c r="J3" s="39"/>
      <c r="K3" s="209" t="s">
        <v>48</v>
      </c>
      <c r="L3" s="209"/>
      <c r="M3" s="210" t="s">
        <v>49</v>
      </c>
      <c r="N3" s="210"/>
      <c r="O3" s="210"/>
      <c r="P3" s="210"/>
      <c r="Q3" s="210"/>
      <c r="R3" s="40"/>
    </row>
    <row r="4" spans="1:18" ht="22.05" customHeight="1" x14ac:dyDescent="0.35">
      <c r="B4" s="211" t="s">
        <v>50</v>
      </c>
      <c r="C4" s="212"/>
      <c r="D4" s="215">
        <f>報告書!N27</f>
        <v>0</v>
      </c>
      <c r="E4" s="215"/>
      <c r="F4" s="215"/>
      <c r="G4" s="215"/>
      <c r="H4" s="215"/>
      <c r="I4" s="216"/>
      <c r="J4" s="77"/>
      <c r="K4" s="209"/>
      <c r="L4" s="209"/>
      <c r="M4" s="210" t="s">
        <v>51</v>
      </c>
      <c r="N4" s="210"/>
      <c r="O4" s="210"/>
      <c r="P4" s="210"/>
      <c r="Q4" s="210"/>
      <c r="R4" s="40"/>
    </row>
    <row r="5" spans="1:18" ht="22.05" customHeight="1" x14ac:dyDescent="0.35">
      <c r="B5" s="213"/>
      <c r="C5" s="214"/>
      <c r="D5" s="217"/>
      <c r="E5" s="217"/>
      <c r="F5" s="217"/>
      <c r="G5" s="217"/>
      <c r="H5" s="217"/>
      <c r="I5" s="218"/>
      <c r="J5" s="77"/>
      <c r="K5" s="34" t="s">
        <v>52</v>
      </c>
      <c r="M5" s="41"/>
      <c r="N5" s="41"/>
      <c r="O5" s="41"/>
      <c r="P5" s="41"/>
      <c r="Q5" s="41"/>
      <c r="R5" s="41"/>
    </row>
    <row r="6" spans="1:18" ht="22.05" customHeight="1" x14ac:dyDescent="0.35">
      <c r="B6" s="231" t="s">
        <v>110</v>
      </c>
      <c r="C6" s="232"/>
      <c r="D6" s="233">
        <f>報告書!N28</f>
        <v>0</v>
      </c>
      <c r="E6" s="233"/>
      <c r="F6" s="233"/>
      <c r="G6" s="233"/>
      <c r="H6" s="233"/>
      <c r="I6" s="234"/>
      <c r="J6" s="77"/>
      <c r="K6" s="235"/>
      <c r="L6" s="236"/>
      <c r="M6" s="236"/>
      <c r="N6" s="236"/>
      <c r="O6" s="236"/>
      <c r="P6" s="237"/>
      <c r="Q6" s="240" t="s">
        <v>53</v>
      </c>
      <c r="R6" s="241"/>
    </row>
    <row r="7" spans="1:18" ht="22.05" customHeight="1" x14ac:dyDescent="0.35">
      <c r="B7" s="242" t="s">
        <v>54</v>
      </c>
      <c r="C7" s="243"/>
      <c r="D7" s="244">
        <f>報告書!N29</f>
        <v>0</v>
      </c>
      <c r="E7" s="244"/>
      <c r="F7" s="244"/>
      <c r="G7" s="244"/>
      <c r="H7" s="244"/>
      <c r="I7" s="245"/>
      <c r="J7" s="78"/>
      <c r="K7" s="246">
        <v>22101932</v>
      </c>
      <c r="L7" s="247"/>
      <c r="M7" s="247"/>
      <c r="N7" s="247"/>
      <c r="O7" s="248">
        <f>報告書!I7</f>
        <v>0</v>
      </c>
      <c r="P7" s="249"/>
      <c r="Q7" s="250">
        <f>報告書!L7</f>
        <v>0</v>
      </c>
      <c r="R7" s="251"/>
    </row>
    <row r="8" spans="1:18" ht="22.05" customHeight="1" x14ac:dyDescent="0.35">
      <c r="B8" s="219" t="s">
        <v>55</v>
      </c>
      <c r="C8" s="219"/>
      <c r="D8" s="220"/>
      <c r="E8" s="221">
        <f>報告書!Q26</f>
        <v>0</v>
      </c>
      <c r="F8" s="222"/>
      <c r="G8" s="222"/>
      <c r="H8" s="223"/>
      <c r="L8" s="42" t="s">
        <v>112</v>
      </c>
      <c r="M8" s="43"/>
      <c r="N8" s="43"/>
      <c r="O8" s="43"/>
      <c r="P8" s="43"/>
      <c r="Q8" s="43"/>
      <c r="R8" s="43"/>
    </row>
    <row r="9" spans="1:18" ht="4.95" customHeight="1" x14ac:dyDescent="0.35"/>
    <row r="10" spans="1:18" ht="25.95" customHeight="1" thickBot="1" x14ac:dyDescent="0.4">
      <c r="B10" s="44" t="s">
        <v>56</v>
      </c>
      <c r="C10" s="224" t="s">
        <v>57</v>
      </c>
      <c r="D10" s="225"/>
      <c r="E10" s="225"/>
      <c r="F10" s="226" t="s">
        <v>58</v>
      </c>
      <c r="G10" s="227"/>
      <c r="H10" s="227"/>
      <c r="I10" s="227"/>
      <c r="J10" s="228" t="s">
        <v>59</v>
      </c>
      <c r="K10" s="229"/>
      <c r="L10" s="226" t="s">
        <v>60</v>
      </c>
      <c r="M10" s="230"/>
      <c r="N10" s="238" t="s">
        <v>61</v>
      </c>
      <c r="O10" s="239"/>
      <c r="P10" s="239"/>
      <c r="Q10" s="239"/>
      <c r="R10" s="75">
        <f>報告書!Q7</f>
        <v>0</v>
      </c>
    </row>
    <row r="11" spans="1:18" ht="22.05" customHeight="1" x14ac:dyDescent="0.35">
      <c r="A11" s="46" t="str">
        <f>B11</f>
        <v>31</v>
      </c>
      <c r="B11" s="252" t="s">
        <v>62</v>
      </c>
      <c r="C11" s="254" t="s">
        <v>63</v>
      </c>
      <c r="D11" s="256" t="s">
        <v>64</v>
      </c>
      <c r="E11" s="257"/>
      <c r="F11" s="260"/>
      <c r="G11" s="261"/>
      <c r="H11" s="261"/>
      <c r="I11" s="261"/>
      <c r="J11" s="262">
        <v>19</v>
      </c>
      <c r="K11" s="263"/>
      <c r="L11" s="264"/>
      <c r="M11" s="265"/>
      <c r="N11" s="239" t="s">
        <v>65</v>
      </c>
      <c r="O11" s="239"/>
      <c r="P11" s="239"/>
      <c r="Q11" s="239"/>
      <c r="R11" s="47"/>
    </row>
    <row r="12" spans="1:18" ht="22.05" customHeight="1" x14ac:dyDescent="0.35">
      <c r="A12" s="48"/>
      <c r="B12" s="253"/>
      <c r="C12" s="255"/>
      <c r="D12" s="258"/>
      <c r="E12" s="259"/>
      <c r="F12" s="266"/>
      <c r="G12" s="267"/>
      <c r="H12" s="267"/>
      <c r="I12" s="267"/>
      <c r="J12" s="268">
        <v>19</v>
      </c>
      <c r="K12" s="269"/>
      <c r="L12" s="270"/>
      <c r="M12" s="271"/>
      <c r="N12" s="272"/>
      <c r="O12" s="272"/>
      <c r="P12" s="272"/>
      <c r="Q12" s="396"/>
      <c r="R12" s="397"/>
    </row>
    <row r="13" spans="1:18" ht="22.05" customHeight="1" x14ac:dyDescent="0.35">
      <c r="A13" s="46" t="str">
        <f>B13</f>
        <v>32</v>
      </c>
      <c r="B13" s="275" t="s">
        <v>66</v>
      </c>
      <c r="C13" s="255"/>
      <c r="D13" s="276" t="s">
        <v>67</v>
      </c>
      <c r="E13" s="277"/>
      <c r="F13" s="260"/>
      <c r="G13" s="261"/>
      <c r="H13" s="261"/>
      <c r="I13" s="261"/>
      <c r="J13" s="280">
        <v>20</v>
      </c>
      <c r="K13" s="281"/>
      <c r="L13" s="282"/>
      <c r="M13" s="283"/>
      <c r="N13" s="239" t="s">
        <v>68</v>
      </c>
      <c r="O13" s="239"/>
      <c r="P13" s="239"/>
      <c r="Q13" s="239"/>
      <c r="R13" s="47"/>
    </row>
    <row r="14" spans="1:18" ht="22.05" customHeight="1" x14ac:dyDescent="0.35">
      <c r="A14" s="48"/>
      <c r="B14" s="253"/>
      <c r="C14" s="255"/>
      <c r="D14" s="278"/>
      <c r="E14" s="279"/>
      <c r="F14" s="284">
        <f>IF(報告書別紙!P24=0,SUMIF(報告書!A10:A19,"No.32",報告書!P10:P19),SUMIF(報告書!A10:A19,"No.32",報告書!P10:P19)+SUMIF(報告書別紙!A10:A23,"No.32",報告書別紙!P10:P23))</f>
        <v>0</v>
      </c>
      <c r="G14" s="285"/>
      <c r="H14" s="285"/>
      <c r="I14" s="285"/>
      <c r="J14" s="286">
        <v>19</v>
      </c>
      <c r="K14" s="287"/>
      <c r="L14" s="288">
        <f>ROUNDDOWN(F14*0.19/1000,0)</f>
        <v>0</v>
      </c>
      <c r="M14" s="289"/>
      <c r="N14" s="290"/>
      <c r="O14" s="290"/>
      <c r="P14" s="290"/>
      <c r="Q14" s="291"/>
      <c r="R14" s="292"/>
    </row>
    <row r="15" spans="1:18" ht="22.05" customHeight="1" thickBot="1" x14ac:dyDescent="0.4">
      <c r="A15" s="46" t="str">
        <f>B15</f>
        <v>33</v>
      </c>
      <c r="B15" s="275" t="s">
        <v>69</v>
      </c>
      <c r="C15" s="255"/>
      <c r="D15" s="276" t="s">
        <v>70</v>
      </c>
      <c r="E15" s="277"/>
      <c r="F15" s="260"/>
      <c r="G15" s="261"/>
      <c r="H15" s="261"/>
      <c r="I15" s="261"/>
      <c r="J15" s="280">
        <v>18</v>
      </c>
      <c r="K15" s="281"/>
      <c r="L15" s="282"/>
      <c r="M15" s="283"/>
      <c r="N15" s="293" t="e">
        <f>_xlfn.IFS(LEFT(Q14,2)="32","道路新設工事",LEFT(Q14,2)="33","舗装工事業",LEFT(Q14,2)="35","建築事業",LEFT(Q14,2)="38","既設建築物設備工事業",LEFT(Q14,2)="36","機械装置組立据付",LEFT(Q14,2)="37","その他の建築事業")</f>
        <v>#N/A</v>
      </c>
      <c r="O15" s="293"/>
      <c r="P15" s="293"/>
      <c r="Q15" s="293"/>
      <c r="R15" s="294"/>
    </row>
    <row r="16" spans="1:18" ht="22.05" customHeight="1" x14ac:dyDescent="0.35">
      <c r="A16" s="48"/>
      <c r="B16" s="253"/>
      <c r="C16" s="255"/>
      <c r="D16" s="278"/>
      <c r="E16" s="279"/>
      <c r="F16" s="284">
        <f>(SUMIF(報告書!A10:A19,"No.33",報告書!P10:P19))+(SUMIF(報告書別紙!A10:A23,"No.33",報告書別紙!P10:P23))</f>
        <v>0</v>
      </c>
      <c r="G16" s="285"/>
      <c r="H16" s="285"/>
      <c r="I16" s="285"/>
      <c r="J16" s="286">
        <v>17</v>
      </c>
      <c r="K16" s="287"/>
      <c r="L16" s="288">
        <f>ROUNDDOWN(F16*J16/100000,0)</f>
        <v>0</v>
      </c>
      <c r="M16" s="289"/>
      <c r="N16" s="295" t="s">
        <v>71</v>
      </c>
      <c r="O16" s="295"/>
      <c r="P16" s="295"/>
      <c r="Q16" s="295"/>
      <c r="R16" s="296"/>
    </row>
    <row r="17" spans="1:19" ht="22.05" customHeight="1" x14ac:dyDescent="0.35">
      <c r="A17" s="46" t="str">
        <f>B17</f>
        <v>34</v>
      </c>
      <c r="B17" s="275" t="s">
        <v>72</v>
      </c>
      <c r="C17" s="255"/>
      <c r="D17" s="256" t="s">
        <v>73</v>
      </c>
      <c r="E17" s="257"/>
      <c r="F17" s="260"/>
      <c r="G17" s="261"/>
      <c r="H17" s="261"/>
      <c r="I17" s="261"/>
      <c r="J17" s="280">
        <v>25</v>
      </c>
      <c r="K17" s="281"/>
      <c r="L17" s="282"/>
      <c r="M17" s="283"/>
      <c r="N17" s="298" t="s">
        <v>74</v>
      </c>
      <c r="O17" s="299"/>
      <c r="P17" s="299"/>
      <c r="Q17" s="299"/>
      <c r="R17" s="300"/>
    </row>
    <row r="18" spans="1:19" ht="22.05" customHeight="1" x14ac:dyDescent="0.35">
      <c r="A18" s="48"/>
      <c r="B18" s="297"/>
      <c r="C18" s="255"/>
      <c r="D18" s="258"/>
      <c r="E18" s="259"/>
      <c r="F18" s="301"/>
      <c r="G18" s="302"/>
      <c r="H18" s="302"/>
      <c r="I18" s="302"/>
      <c r="J18" s="286">
        <v>24</v>
      </c>
      <c r="K18" s="287"/>
      <c r="L18" s="288"/>
      <c r="M18" s="289"/>
      <c r="N18" s="303" t="s">
        <v>75</v>
      </c>
      <c r="O18" s="304"/>
      <c r="P18" s="304"/>
      <c r="Q18" s="304"/>
      <c r="R18" s="305"/>
    </row>
    <row r="19" spans="1:19" ht="22.05" customHeight="1" x14ac:dyDescent="0.35">
      <c r="A19" s="46" t="str">
        <f>B19</f>
        <v>35</v>
      </c>
      <c r="B19" s="275" t="s">
        <v>76</v>
      </c>
      <c r="C19" s="255"/>
      <c r="D19" s="276" t="s">
        <v>77</v>
      </c>
      <c r="E19" s="277"/>
      <c r="F19" s="260"/>
      <c r="G19" s="261"/>
      <c r="H19" s="261"/>
      <c r="I19" s="261"/>
      <c r="J19" s="280">
        <v>23</v>
      </c>
      <c r="K19" s="281"/>
      <c r="L19" s="282"/>
      <c r="M19" s="283"/>
      <c r="N19" s="308"/>
      <c r="O19" s="308"/>
      <c r="P19" s="308"/>
      <c r="Q19" s="308"/>
      <c r="R19" s="309"/>
    </row>
    <row r="20" spans="1:19" ht="22.05" customHeight="1" x14ac:dyDescent="0.35">
      <c r="A20" s="48"/>
      <c r="B20" s="297"/>
      <c r="C20" s="255"/>
      <c r="D20" s="306"/>
      <c r="E20" s="307"/>
      <c r="F20" s="301">
        <f>SUMIF(報告書!A10:A19,"No.35",報告書!P10:P19)+SUMIF(報告書別紙!A10:A23,"No.35",報告書別紙!P10:P23)</f>
        <v>0</v>
      </c>
      <c r="G20" s="302"/>
      <c r="H20" s="302"/>
      <c r="I20" s="302"/>
      <c r="J20" s="286">
        <v>23</v>
      </c>
      <c r="K20" s="287"/>
      <c r="L20" s="288">
        <f>ROUNDDOWN(F20*J20/100000,0)</f>
        <v>0</v>
      </c>
      <c r="M20" s="289"/>
      <c r="N20" s="298" t="s">
        <v>78</v>
      </c>
      <c r="O20" s="299"/>
      <c r="P20" s="299"/>
      <c r="Q20" s="299"/>
      <c r="R20" s="300"/>
    </row>
    <row r="21" spans="1:19" ht="22.05" customHeight="1" x14ac:dyDescent="0.35">
      <c r="A21" s="46" t="str">
        <f>B21</f>
        <v>38</v>
      </c>
      <c r="B21" s="275" t="s">
        <v>79</v>
      </c>
      <c r="C21" s="255"/>
      <c r="D21" s="256" t="s">
        <v>80</v>
      </c>
      <c r="E21" s="257"/>
      <c r="F21" s="260"/>
      <c r="G21" s="261"/>
      <c r="H21" s="261"/>
      <c r="I21" s="261"/>
      <c r="J21" s="280">
        <v>23</v>
      </c>
      <c r="K21" s="281"/>
      <c r="L21" s="282"/>
      <c r="M21" s="283"/>
      <c r="N21" s="310"/>
      <c r="O21" s="310"/>
      <c r="P21" s="91"/>
      <c r="Q21" s="313"/>
      <c r="R21" s="314"/>
    </row>
    <row r="22" spans="1:19" ht="22.05" customHeight="1" x14ac:dyDescent="0.35">
      <c r="A22" s="48"/>
      <c r="B22" s="253"/>
      <c r="C22" s="255"/>
      <c r="D22" s="258"/>
      <c r="E22" s="259"/>
      <c r="F22" s="284">
        <f>SUMIF(報告書!A10:A19,"No.38",報告書!P10:P19)+SUMIF(報告書別紙!A10:A23,"No.38",報告書別紙!P10:P23)</f>
        <v>0</v>
      </c>
      <c r="G22" s="285"/>
      <c r="H22" s="285"/>
      <c r="I22" s="285"/>
      <c r="J22" s="286">
        <v>23</v>
      </c>
      <c r="K22" s="287"/>
      <c r="L22" s="288">
        <f>ROUNDDOWN(F22*J22/100000,0)</f>
        <v>0</v>
      </c>
      <c r="M22" s="289"/>
      <c r="N22" s="239" t="s">
        <v>81</v>
      </c>
      <c r="O22" s="239"/>
      <c r="P22" s="239"/>
      <c r="Q22" s="239"/>
      <c r="R22" s="54"/>
    </row>
    <row r="23" spans="1:19" ht="22.05" customHeight="1" x14ac:dyDescent="0.35">
      <c r="A23" s="46" t="s">
        <v>82</v>
      </c>
      <c r="B23" s="275" t="s">
        <v>83</v>
      </c>
      <c r="C23" s="255"/>
      <c r="D23" s="319" t="s">
        <v>84</v>
      </c>
      <c r="E23" s="322" t="s">
        <v>85</v>
      </c>
      <c r="F23" s="260"/>
      <c r="G23" s="261"/>
      <c r="H23" s="261"/>
      <c r="I23" s="261"/>
      <c r="J23" s="280">
        <v>40</v>
      </c>
      <c r="K23" s="281"/>
      <c r="L23" s="282"/>
      <c r="M23" s="283"/>
      <c r="N23" s="303" t="s">
        <v>86</v>
      </c>
      <c r="O23" s="304"/>
      <c r="P23" s="304"/>
      <c r="Q23" s="304"/>
      <c r="R23" s="305"/>
    </row>
    <row r="24" spans="1:19" ht="22.05" customHeight="1" thickBot="1" x14ac:dyDescent="0.4">
      <c r="A24" s="48"/>
      <c r="B24" s="253"/>
      <c r="C24" s="255"/>
      <c r="D24" s="320"/>
      <c r="E24" s="323"/>
      <c r="F24" s="301">
        <f>SUMIF(報告書!A10:A19,"No.36",報告書!P10:P19)+SUMIF(報告書別紙!A10:A23,"No.36",報告書別紙!P10:P23)</f>
        <v>0</v>
      </c>
      <c r="G24" s="302"/>
      <c r="H24" s="302"/>
      <c r="I24" s="302"/>
      <c r="J24" s="286">
        <v>38</v>
      </c>
      <c r="K24" s="287"/>
      <c r="L24" s="288">
        <f>ROUNDDOWN(F24*J24/100000,0)</f>
        <v>0</v>
      </c>
      <c r="M24" s="289"/>
      <c r="N24" s="311" t="s">
        <v>87</v>
      </c>
      <c r="O24" s="311"/>
      <c r="P24" s="311"/>
      <c r="Q24" s="311"/>
      <c r="R24" s="312"/>
    </row>
    <row r="25" spans="1:19" ht="22.05" customHeight="1" x14ac:dyDescent="0.35">
      <c r="A25" s="46" t="s">
        <v>88</v>
      </c>
      <c r="B25" s="253"/>
      <c r="C25" s="255"/>
      <c r="D25" s="320"/>
      <c r="E25" s="318" t="s">
        <v>89</v>
      </c>
      <c r="F25" s="260"/>
      <c r="G25" s="261"/>
      <c r="H25" s="261"/>
      <c r="I25" s="261"/>
      <c r="J25" s="280">
        <v>22</v>
      </c>
      <c r="K25" s="281"/>
      <c r="L25" s="282"/>
      <c r="M25" s="283"/>
      <c r="N25" s="79"/>
      <c r="O25" s="79"/>
      <c r="P25" s="79"/>
      <c r="Q25" s="79"/>
      <c r="R25" s="79"/>
      <c r="S25" s="79"/>
    </row>
    <row r="26" spans="1:19" ht="22.05" customHeight="1" x14ac:dyDescent="0.35">
      <c r="A26" s="48"/>
      <c r="B26" s="253"/>
      <c r="C26" s="255"/>
      <c r="D26" s="321"/>
      <c r="E26" s="318"/>
      <c r="F26" s="284"/>
      <c r="G26" s="285"/>
      <c r="H26" s="285"/>
      <c r="I26" s="285"/>
      <c r="J26" s="286">
        <v>21</v>
      </c>
      <c r="K26" s="287"/>
      <c r="L26" s="288"/>
      <c r="M26" s="289"/>
      <c r="N26" s="79"/>
      <c r="O26" s="79"/>
      <c r="P26" s="79"/>
      <c r="Q26" s="79"/>
      <c r="R26" s="79"/>
      <c r="S26" s="79"/>
    </row>
    <row r="27" spans="1:19" ht="22.05" customHeight="1" x14ac:dyDescent="0.35">
      <c r="A27" s="46" t="str">
        <f>B27</f>
        <v>37</v>
      </c>
      <c r="B27" s="275" t="s">
        <v>90</v>
      </c>
      <c r="C27" s="255"/>
      <c r="D27" s="276" t="s">
        <v>91</v>
      </c>
      <c r="E27" s="277"/>
      <c r="F27" s="260"/>
      <c r="G27" s="261"/>
      <c r="H27" s="261"/>
      <c r="I27" s="261"/>
      <c r="J27" s="280">
        <v>24</v>
      </c>
      <c r="K27" s="281"/>
      <c r="L27" s="282"/>
      <c r="M27" s="283"/>
      <c r="N27" s="49"/>
      <c r="O27" s="49"/>
    </row>
    <row r="28" spans="1:19" ht="22.05" customHeight="1" thickBot="1" x14ac:dyDescent="0.4">
      <c r="B28" s="315"/>
      <c r="C28" s="255"/>
      <c r="D28" s="278"/>
      <c r="E28" s="279"/>
      <c r="F28" s="284">
        <f>SUMIF(報告書!A10:A19,"No.37",報告書!P10:P19)+SUMIF(報告書別紙!A10:A23,"No.37",報告書別紙!P10:P23)</f>
        <v>0</v>
      </c>
      <c r="G28" s="285"/>
      <c r="H28" s="285"/>
      <c r="I28" s="285"/>
      <c r="J28" s="286">
        <v>24</v>
      </c>
      <c r="K28" s="287"/>
      <c r="L28" s="316">
        <f>ROUNDDOWN(F28*J28/100000,0)</f>
        <v>0</v>
      </c>
      <c r="M28" s="317"/>
    </row>
    <row r="29" spans="1:19" ht="22.05" customHeight="1" x14ac:dyDescent="0.35">
      <c r="B29" s="335" t="s">
        <v>92</v>
      </c>
      <c r="C29" s="336"/>
      <c r="D29" s="336"/>
      <c r="E29" s="336"/>
      <c r="F29" s="337">
        <f>SUM(F11:I28)</f>
        <v>0</v>
      </c>
      <c r="G29" s="338"/>
      <c r="H29" s="338"/>
      <c r="I29" s="338"/>
      <c r="J29" s="339"/>
      <c r="K29" s="340"/>
      <c r="L29" s="341">
        <f>SUM(L11:M28)</f>
        <v>0</v>
      </c>
      <c r="M29" s="342"/>
    </row>
    <row r="30" spans="1:19" ht="30" customHeight="1" thickBot="1" x14ac:dyDescent="0.4">
      <c r="A30" s="50"/>
      <c r="B30" s="343" t="s">
        <v>93</v>
      </c>
      <c r="C30" s="344"/>
      <c r="D30" s="344"/>
      <c r="E30" s="344"/>
      <c r="F30" s="51" t="s">
        <v>94</v>
      </c>
      <c r="G30" s="58" t="s">
        <v>95</v>
      </c>
      <c r="H30" s="326" t="s">
        <v>96</v>
      </c>
      <c r="I30" s="327"/>
      <c r="J30" s="345" t="s">
        <v>97</v>
      </c>
      <c r="K30" s="346"/>
      <c r="L30" s="347"/>
      <c r="M30" s="348"/>
      <c r="N30" s="324" t="s">
        <v>98</v>
      </c>
      <c r="O30" s="325"/>
      <c r="P30" s="58" t="s">
        <v>95</v>
      </c>
      <c r="Q30" s="326" t="s">
        <v>96</v>
      </c>
      <c r="R30" s="327"/>
    </row>
    <row r="31" spans="1:19" ht="22.05" customHeight="1" x14ac:dyDescent="0.4">
      <c r="A31" s="52"/>
      <c r="B31" s="55" t="s">
        <v>99</v>
      </c>
      <c r="C31" s="328"/>
      <c r="D31" s="329"/>
      <c r="E31" s="330"/>
      <c r="F31" s="82"/>
      <c r="G31" s="69"/>
      <c r="H31" s="66"/>
      <c r="I31" s="63" t="s">
        <v>100</v>
      </c>
      <c r="J31" s="331" t="s">
        <v>101</v>
      </c>
      <c r="K31" s="332"/>
      <c r="L31" s="328"/>
      <c r="M31" s="330"/>
      <c r="N31" s="333"/>
      <c r="O31" s="334"/>
      <c r="P31" s="69"/>
      <c r="Q31" s="66"/>
      <c r="R31" s="45" t="s">
        <v>100</v>
      </c>
    </row>
    <row r="32" spans="1:19" ht="22.05" customHeight="1" x14ac:dyDescent="0.4">
      <c r="A32" s="52"/>
      <c r="B32" s="56" t="s">
        <v>102</v>
      </c>
      <c r="C32" s="354"/>
      <c r="D32" s="355"/>
      <c r="E32" s="356"/>
      <c r="F32" s="83"/>
      <c r="G32" s="70"/>
      <c r="H32" s="67"/>
      <c r="I32" s="64" t="s">
        <v>100</v>
      </c>
      <c r="J32" s="357" t="s">
        <v>103</v>
      </c>
      <c r="K32" s="358"/>
      <c r="L32" s="354"/>
      <c r="M32" s="356"/>
      <c r="N32" s="359"/>
      <c r="O32" s="360"/>
      <c r="P32" s="70"/>
      <c r="Q32" s="67"/>
      <c r="R32" s="73" t="s">
        <v>100</v>
      </c>
    </row>
    <row r="33" spans="1:19" ht="22.05" customHeight="1" thickBot="1" x14ac:dyDescent="0.45">
      <c r="A33" s="52"/>
      <c r="B33" s="57" t="s">
        <v>104</v>
      </c>
      <c r="C33" s="361"/>
      <c r="D33" s="362"/>
      <c r="E33" s="363"/>
      <c r="F33" s="84"/>
      <c r="G33" s="71"/>
      <c r="H33" s="68"/>
      <c r="I33" s="65" t="s">
        <v>100</v>
      </c>
      <c r="J33" s="364" t="s">
        <v>105</v>
      </c>
      <c r="K33" s="365"/>
      <c r="L33" s="361"/>
      <c r="M33" s="363"/>
      <c r="N33" s="366"/>
      <c r="O33" s="367"/>
      <c r="P33" s="71"/>
      <c r="Q33" s="68"/>
      <c r="R33" s="72" t="s">
        <v>100</v>
      </c>
    </row>
    <row r="34" spans="1:19" ht="15" customHeight="1" x14ac:dyDescent="0.35">
      <c r="B34" s="349" t="s">
        <v>106</v>
      </c>
      <c r="C34" s="349"/>
      <c r="D34" s="349"/>
      <c r="E34" s="349"/>
      <c r="F34" s="349"/>
      <c r="G34" s="349"/>
      <c r="H34" s="349"/>
      <c r="I34" s="349"/>
      <c r="J34" s="349"/>
      <c r="K34" s="349"/>
      <c r="M34" s="36"/>
      <c r="N34" s="36"/>
      <c r="O34" s="36"/>
    </row>
    <row r="35" spans="1:19" ht="22.05" customHeight="1" x14ac:dyDescent="0.45">
      <c r="B35" s="350" t="s">
        <v>9</v>
      </c>
      <c r="C35" s="351"/>
      <c r="D35" s="80">
        <f>報告書!D26</f>
        <v>0</v>
      </c>
      <c r="E35" s="81">
        <f>報告書!E26</f>
        <v>0</v>
      </c>
      <c r="F35" s="81">
        <f>報告書!F26</f>
        <v>0</v>
      </c>
      <c r="G35" s="43"/>
      <c r="H35" s="352" t="s">
        <v>107</v>
      </c>
      <c r="I35" s="352"/>
      <c r="J35" s="352"/>
      <c r="K35" s="353">
        <f>D6</f>
        <v>0</v>
      </c>
      <c r="L35" s="353"/>
      <c r="M35" s="353"/>
      <c r="N35" s="353"/>
      <c r="O35" s="353"/>
      <c r="P35" s="353"/>
      <c r="Q35" s="353"/>
    </row>
    <row r="36" spans="1:19" ht="22.05" customHeight="1" x14ac:dyDescent="0.45">
      <c r="B36" s="74" t="s">
        <v>108</v>
      </c>
      <c r="C36" s="50"/>
      <c r="D36" s="53"/>
      <c r="E36" s="53"/>
      <c r="F36" s="53"/>
      <c r="G36" s="53"/>
      <c r="H36" s="352"/>
      <c r="I36" s="352"/>
      <c r="J36" s="352"/>
      <c r="K36" s="353">
        <f>D7</f>
        <v>0</v>
      </c>
      <c r="L36" s="353"/>
      <c r="M36" s="353"/>
      <c r="N36" s="353"/>
      <c r="O36" s="353"/>
      <c r="P36" s="353"/>
      <c r="Q36" s="353"/>
    </row>
    <row r="37" spans="1:19" ht="15" customHeight="1" x14ac:dyDescent="0.35">
      <c r="Q37" s="36"/>
      <c r="R37" s="36"/>
      <c r="S37" s="36"/>
    </row>
  </sheetData>
  <sheetProtection sheet="1" objects="1" selectLockedCells="1" autoFilter="0" pivotTables="0"/>
  <dataConsolidate/>
  <mergeCells count="138">
    <mergeCell ref="B34:K34"/>
    <mergeCell ref="B35:C35"/>
    <mergeCell ref="H35:J36"/>
    <mergeCell ref="K35:Q35"/>
    <mergeCell ref="K36:Q36"/>
    <mergeCell ref="D4:I5"/>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N23:R23"/>
    <mergeCell ref="F24:I24"/>
    <mergeCell ref="J24:K24"/>
    <mergeCell ref="L24:M24"/>
    <mergeCell ref="N24:R24"/>
    <mergeCell ref="B30:E30"/>
    <mergeCell ref="H30:I30"/>
    <mergeCell ref="J30:M30"/>
    <mergeCell ref="B27:B28"/>
    <mergeCell ref="D27:E28"/>
    <mergeCell ref="F27:I27"/>
    <mergeCell ref="J27:K27"/>
    <mergeCell ref="L27:M27"/>
    <mergeCell ref="F28:I28"/>
    <mergeCell ref="J28:K28"/>
    <mergeCell ref="L28:M28"/>
    <mergeCell ref="B23:B26"/>
    <mergeCell ref="D23:D26"/>
    <mergeCell ref="E23:E24"/>
    <mergeCell ref="F23:I23"/>
    <mergeCell ref="J23:K23"/>
    <mergeCell ref="E25:E26"/>
    <mergeCell ref="F25:I25"/>
    <mergeCell ref="J25:K25"/>
    <mergeCell ref="L25:M25"/>
    <mergeCell ref="F26:I26"/>
    <mergeCell ref="J26:K26"/>
    <mergeCell ref="L26:M26"/>
    <mergeCell ref="L23:M23"/>
    <mergeCell ref="B21:B22"/>
    <mergeCell ref="D21:E22"/>
    <mergeCell ref="F21:I21"/>
    <mergeCell ref="J21:K21"/>
    <mergeCell ref="L21:M21"/>
    <mergeCell ref="N21:O21"/>
    <mergeCell ref="Q21:R21"/>
    <mergeCell ref="F22:I22"/>
    <mergeCell ref="J22:K22"/>
    <mergeCell ref="L22:M22"/>
    <mergeCell ref="N22:Q22"/>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3:I3"/>
    <mergeCell ref="K3:L4"/>
    <mergeCell ref="M3:Q3"/>
    <mergeCell ref="B4:C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s>
  <phoneticPr fontId="3"/>
  <conditionalFormatting sqref="AD18">
    <cfRule type="containsText" dxfId="11" priority="13" operator="containsText" text="①．　一  括  納  付">
      <formula>NOT(ISERROR(SEARCH("①．　一  括  納  付",AD18)))</formula>
    </cfRule>
  </conditionalFormatting>
  <conditionalFormatting sqref="K35:Q36">
    <cfRule type="expression" dxfId="10" priority="11">
      <formula>$K$35=0</formula>
    </cfRule>
  </conditionalFormatting>
  <conditionalFormatting sqref="N24:R24">
    <cfRule type="containsText" dxfId="9" priority="10" operator="containsText" text="②．分割(３回)">
      <formula>NOT(ISERROR(SEARCH("②．分割(３回)",N24)))</formula>
    </cfRule>
  </conditionalFormatting>
  <conditionalFormatting sqref="N23:R23">
    <cfRule type="containsText" dxfId="8" priority="9" operator="containsText" text="①．一括納付">
      <formula>NOT(ISERROR(SEARCH("①．一括納付",N23)))</formula>
    </cfRule>
  </conditionalFormatting>
  <conditionalFormatting sqref="N20:R20">
    <cfRule type="containsText" dxfId="7" priority="8" operator="containsText" text="③．委託解除年月日">
      <formula>NOT(ISERROR(SEARCH("③．委託解除年月日",N20)))</formula>
    </cfRule>
  </conditionalFormatting>
  <conditionalFormatting sqref="N18:R18">
    <cfRule type="containsText" dxfId="6" priority="7" operator="containsText" text="②．前年度と変わる">
      <formula>NOT(ISERROR(SEARCH("②．前年度と変わる",N18)))</formula>
    </cfRule>
  </conditionalFormatting>
  <conditionalFormatting sqref="N17:R17">
    <cfRule type="containsText" dxfId="5" priority="6" operator="containsText" text="①．前年度と同額">
      <formula>NOT(ISERROR(SEARCH("①．前年度と同額",N17)))</formula>
    </cfRule>
  </conditionalFormatting>
  <conditionalFormatting sqref="D3:I5 E8:H8 O7:R7 D6:D7">
    <cfRule type="cellIs" dxfId="4" priority="5" operator="equal">
      <formula>0</formula>
    </cfRule>
  </conditionalFormatting>
  <conditionalFormatting sqref="D35:F35">
    <cfRule type="cellIs" dxfId="3" priority="4" operator="equal">
      <formula>0</formula>
    </cfRule>
  </conditionalFormatting>
  <conditionalFormatting sqref="F14:I14 F16:I16 F20:I20 F22:I22 F24:I24 F28:I28">
    <cfRule type="cellIs" dxfId="2" priority="3" operator="equal">
      <formula>0</formula>
    </cfRule>
  </conditionalFormatting>
  <conditionalFormatting sqref="L11:M28">
    <cfRule type="cellIs" dxfId="1" priority="2" operator="equal">
      <formula>0</formula>
    </cfRule>
  </conditionalFormatting>
  <conditionalFormatting sqref="N15:R15">
    <cfRule type="expression" dxfId="0" priority="1">
      <formula>$Q$14=""</formula>
    </cfRule>
  </conditionalFormatting>
  <dataValidations count="6">
    <dataValidation type="list" allowBlank="1" showInputMessage="1" showErrorMessage="1" sqref="N24:R24" xr:uid="{F9AE885F-7632-438B-A5B9-E880002A06AF}">
      <formula1>"２．分割(３回),②．分割(３回)"</formula1>
    </dataValidation>
    <dataValidation type="list" allowBlank="1" showInputMessage="1" showErrorMessage="1" sqref="N23:R23" xr:uid="{C3E6E2C6-2610-440A-B491-C05DB5EAF8D0}">
      <formula1>"１．一括納付,①．一括納付"</formula1>
    </dataValidation>
    <dataValidation type="list" allowBlank="1" showInputMessage="1" showErrorMessage="1" sqref="N20:R20" xr:uid="{85521338-65AE-4A7B-A687-57D4E1264930}">
      <formula1>"３．委託解除年月日,③．委託解除年月日"</formula1>
    </dataValidation>
    <dataValidation type="list" allowBlank="1" showInputMessage="1" showErrorMessage="1" sqref="N18:R18" xr:uid="{C4E41D52-BAC2-4CB7-A9DF-62D9C882509C}">
      <formula1>"２．前年度と変わる,②．前年度と変わる"</formula1>
    </dataValidation>
    <dataValidation type="list" allowBlank="1" showInputMessage="1" showErrorMessage="1" sqref="N17:R17" xr:uid="{23506B87-27C6-4A41-8ADE-E6DF32BC7578}">
      <formula1>"１．前年度と同額,①．前年度と同額"</formula1>
    </dataValidation>
    <dataValidation type="whole" allowBlank="1" showInputMessage="1" showErrorMessage="1" sqref="P21 G31:G33 P31:P33" xr:uid="{ACEB7F9F-1CB9-4BD1-A42E-B3D2354C0BEF}">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記入例（報告書）</vt:lpstr>
      <vt:lpstr>記入例（総括表）</vt:lpstr>
      <vt:lpstr>報告書</vt:lpstr>
      <vt:lpstr>報告書別紙</vt:lpstr>
      <vt:lpstr>総括表</vt:lpstr>
      <vt:lpstr>'記入例（総括表）'!Print_Area</vt:lpstr>
      <vt:lpstr>'記入例（報告書）'!Print_Area</vt:lpstr>
      <vt:lpstr>総括表!Print_Area</vt:lpstr>
      <vt:lpstr>報告書!Print_Area</vt:lpstr>
      <vt:lpstr>報告書別紙!Print_Area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2023-02-02T06:54:17Z</cp:lastPrinted>
  <dcterms:created xsi:type="dcterms:W3CDTF">2008-06-10T05:37:46Z</dcterms:created>
  <dcterms:modified xsi:type="dcterms:W3CDTF">2023-02-02T06:54:38Z</dcterms:modified>
</cp:coreProperties>
</file>